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ouka Douteau\C2L Solutions\PRODUCTION - Documents\EN COURS AMO COMCOM FRESNES EN WOEVRE\04-DCE\Lot 7\"/>
    </mc:Choice>
  </mc:AlternateContent>
  <xr:revisionPtr revIDLastSave="129" documentId="8_{74682F7B-1E66-48FF-B33A-AAE1CBC0B8A1}" xr6:coauthVersionLast="36" xr6:coauthVersionMax="47" xr10:uidLastSave="{64793C40-AAFB-41AF-9E82-6AC69E1D900A}"/>
  <bookViews>
    <workbookView xWindow="28680" yWindow="-120" windowWidth="30960" windowHeight="16800" tabRatio="892" activeTab="1" xr2:uid="{00000000-000D-0000-FFFF-FFFF00000000}"/>
  </bookViews>
  <sheets>
    <sheet name="BPU LOT 7" sheetId="4" r:id="rId1"/>
    <sheet name="DQE LOT 7" sheetId="5" r:id="rId2"/>
    <sheet name="lot 3 Produits élaborés" sheetId="3" state="hidden" r:id="rId3"/>
  </sheets>
  <definedNames>
    <definedName name="_xlnm._FilterDatabase" localSheetId="0" hidden="1">'BPU LOT 7'!$A$4:$S$4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3" i="5" l="1"/>
  <c r="C13" i="5"/>
  <c r="D13" i="5"/>
  <c r="E13" i="5"/>
  <c r="A14" i="5"/>
  <c r="C14" i="5"/>
  <c r="D14" i="5"/>
  <c r="E14" i="5"/>
  <c r="D5" i="5" l="1"/>
  <c r="D6" i="5"/>
  <c r="D7" i="5"/>
  <c r="D8" i="5"/>
  <c r="D9" i="5"/>
  <c r="D10" i="5"/>
  <c r="D11" i="5"/>
  <c r="D12" i="5"/>
  <c r="A5" i="5"/>
  <c r="A6" i="5"/>
  <c r="A7" i="5"/>
  <c r="A8" i="5"/>
  <c r="A9" i="5"/>
  <c r="A10" i="5"/>
  <c r="A11" i="5"/>
  <c r="A12" i="5"/>
  <c r="D4" i="5" l="1"/>
  <c r="A4" i="5"/>
  <c r="C8" i="5" l="1"/>
  <c r="E8" i="5" s="1"/>
  <c r="C9" i="5"/>
  <c r="E9" i="5" s="1"/>
  <c r="C10" i="5"/>
  <c r="E10" i="5" s="1"/>
  <c r="C11" i="5"/>
  <c r="E11" i="5" s="1"/>
  <c r="C12" i="5"/>
  <c r="E12" i="5" s="1"/>
  <c r="C4" i="5"/>
  <c r="E4" i="5" s="1"/>
  <c r="C5" i="5"/>
  <c r="E5" i="5" s="1"/>
  <c r="C6" i="5"/>
  <c r="E6" i="5" s="1"/>
  <c r="C7" i="5"/>
  <c r="E7" i="5" s="1"/>
  <c r="L8" i="3"/>
  <c r="M8" i="3" s="1"/>
  <c r="L9" i="3"/>
  <c r="M9" i="3" s="1"/>
  <c r="L10" i="3"/>
  <c r="M10" i="3" s="1"/>
  <c r="L11" i="3"/>
  <c r="M11" i="3" s="1"/>
  <c r="L12" i="3"/>
  <c r="M12" i="3"/>
  <c r="L13" i="3"/>
  <c r="M13" i="3"/>
  <c r="L14" i="3"/>
  <c r="M14" i="3"/>
  <c r="L15" i="3"/>
  <c r="M15" i="3"/>
  <c r="L16" i="3"/>
  <c r="M16" i="3"/>
  <c r="L17" i="3"/>
  <c r="M17" i="3"/>
  <c r="L18" i="3"/>
  <c r="M18" i="3"/>
  <c r="L19" i="3"/>
  <c r="M19" i="3"/>
  <c r="L20" i="3"/>
  <c r="M20" i="3"/>
  <c r="L21" i="3"/>
  <c r="M21" i="3"/>
  <c r="L22" i="3"/>
  <c r="M22" i="3"/>
  <c r="L23" i="3"/>
  <c r="M23" i="3"/>
  <c r="L24" i="3"/>
  <c r="M24" i="3"/>
  <c r="L25" i="3"/>
  <c r="M25" i="3"/>
  <c r="L26" i="3"/>
  <c r="M26" i="3"/>
  <c r="L27" i="3"/>
  <c r="M27" i="3"/>
  <c r="L28" i="3"/>
  <c r="M28" i="3"/>
  <c r="L29" i="3"/>
  <c r="M29" i="3"/>
  <c r="L7" i="3"/>
  <c r="M7" i="3"/>
  <c r="I7" i="3"/>
  <c r="J7" i="3"/>
  <c r="I8" i="3"/>
  <c r="J8" i="3"/>
  <c r="I9" i="3"/>
  <c r="J9" i="3"/>
  <c r="I10" i="3"/>
  <c r="J10" i="3"/>
  <c r="I11" i="3"/>
  <c r="J11" i="3"/>
  <c r="I12" i="3"/>
  <c r="J12" i="3"/>
  <c r="I13" i="3"/>
  <c r="J13" i="3"/>
  <c r="I14" i="3"/>
  <c r="J14" i="3"/>
  <c r="I15" i="3"/>
  <c r="J15" i="3"/>
  <c r="I16" i="3"/>
  <c r="J16" i="3"/>
  <c r="I17" i="3"/>
  <c r="J17" i="3"/>
  <c r="I18" i="3"/>
  <c r="J18" i="3"/>
  <c r="I19" i="3"/>
  <c r="J19" i="3"/>
  <c r="I20" i="3"/>
  <c r="J20" i="3"/>
  <c r="I21" i="3"/>
  <c r="J21" i="3"/>
  <c r="I22" i="3"/>
  <c r="J22" i="3"/>
  <c r="I23" i="3"/>
  <c r="J23" i="3"/>
  <c r="I24" i="3"/>
  <c r="J24" i="3"/>
  <c r="I25" i="3"/>
  <c r="J25" i="3"/>
  <c r="I26" i="3"/>
  <c r="J26" i="3"/>
  <c r="I27" i="3"/>
  <c r="J27" i="3"/>
  <c r="I28" i="3"/>
  <c r="J28" i="3"/>
  <c r="I29" i="3"/>
  <c r="J29" i="3"/>
  <c r="I30" i="3"/>
  <c r="J30" i="3" s="1"/>
  <c r="L30" i="3"/>
  <c r="M30" i="3" s="1"/>
  <c r="E15" i="5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Vianney Leconte</author>
  </authors>
  <commentList>
    <comment ref="F4" authorId="0" shapeId="0" xr:uid="{3357901F-9C52-4EDD-80E9-7B32E255C1BA}">
      <text>
        <r>
          <rPr>
            <b/>
            <sz val="9"/>
            <color indexed="81"/>
            <rFont val="Tahoma"/>
            <family val="2"/>
          </rPr>
          <t xml:space="preserve">
Indiquez ici vos propres références produits.
Si vous n'avez pas de références produits, nous vous invitons à en créer par vous-même en indiquant les initiales de votre entreprises, suivies d'un code à trois chiffres pour numéroter les produits. Par exemple : CS001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Vianney Leconte</author>
  </authors>
  <commentList>
    <comment ref="B2" authorId="0" shapeId="0" xr:uid="{49AFCC2F-169B-4B04-B424-AA01CD5C7695}">
      <text>
        <r>
          <rPr>
            <sz val="9"/>
            <color indexed="81"/>
            <rFont val="Tahoma"/>
            <family val="2"/>
          </rPr>
          <t xml:space="preserve">
Quantité basée sur la consommation des établissements sur l'année 2023.
Attention : Les quantités sont amenées à évoluer en faveur des produits éligibles EGALIM sur les prochaines années.
</t>
        </r>
      </text>
    </comment>
  </commentList>
</comments>
</file>

<file path=xl/sharedStrings.xml><?xml version="1.0" encoding="utf-8"?>
<sst xmlns="http://schemas.openxmlformats.org/spreadsheetml/2006/main" count="180" uniqueCount="103">
  <si>
    <t>Fourniture de denrées alimentaires
BPU - DQE</t>
  </si>
  <si>
    <t>MARCHE</t>
  </si>
  <si>
    <t>PRODUIT</t>
  </si>
  <si>
    <t>TVA</t>
  </si>
  <si>
    <t>PRIX A L'UNITE 
MINIMUM</t>
  </si>
  <si>
    <t>PRIX A L'UNITE
DE VENTE</t>
  </si>
  <si>
    <t>LOGISTIQUE</t>
  </si>
  <si>
    <t>ORIGINE ET QUALITE</t>
  </si>
  <si>
    <t>LOT</t>
  </si>
  <si>
    <t>FAMILLE DE PRODUITS</t>
  </si>
  <si>
    <t>DESIGNATION DU PRODUIT</t>
  </si>
  <si>
    <r>
      <t xml:space="preserve">DESIGNATION DU PRODUIT PAR LE FOURNISSEUR
</t>
    </r>
    <r>
      <rPr>
        <b/>
        <sz val="12"/>
        <color theme="1"/>
        <rFont val="Calibri"/>
        <family val="2"/>
        <scheme val="minor"/>
      </rPr>
      <t>(si différente de celle de la colonne C)</t>
    </r>
  </si>
  <si>
    <t>MARQUE</t>
  </si>
  <si>
    <t>CODE PRODUIT DU FOURNISSEUR</t>
  </si>
  <si>
    <t>TAUX DE TVA</t>
  </si>
  <si>
    <t>PRIX DE L'UNITE MINIMUM</t>
  </si>
  <si>
    <t>UNITE MINIMUM</t>
  </si>
  <si>
    <t>PRIX DE L'UNITE DE VENTE</t>
  </si>
  <si>
    <t>UNITE DE VENTE</t>
  </si>
  <si>
    <t>CALIBRE</t>
  </si>
  <si>
    <t>CONDITIONNEMENT</t>
  </si>
  <si>
    <t>POSSIBILITE DE DECONDITIONNER ?</t>
  </si>
  <si>
    <t>BIO</t>
  </si>
  <si>
    <t>LABEL ELIGIBLE EGALIM</t>
  </si>
  <si>
    <t>AUTRE LABEL</t>
  </si>
  <si>
    <t>ORIGINE</t>
  </si>
  <si>
    <t>ALLERGENES</t>
  </si>
  <si>
    <t>IMPOSEE ET FIGEE</t>
  </si>
  <si>
    <t>A REMPLIR SI DESIGNATION DIFFERENTE DE LA COLONNE C</t>
  </si>
  <si>
    <t>A REMPLIR</t>
  </si>
  <si>
    <t>OBLIGATOIRE
ET CONTRACTUEL</t>
  </si>
  <si>
    <t>IMPOSEE</t>
  </si>
  <si>
    <t>SI DIFFERENTE DE L'UNITE MINIMUM</t>
  </si>
  <si>
    <t>Département, région, pays ou zone</t>
  </si>
  <si>
    <t>kg</t>
  </si>
  <si>
    <t>ESTIMATIF</t>
  </si>
  <si>
    <t>TOTAL</t>
  </si>
  <si>
    <t>QUANTITE ESTIMEE</t>
  </si>
  <si>
    <t>TOTAL HT</t>
  </si>
  <si>
    <t>IDENTIQUE AU PRIX DU BPU</t>
  </si>
  <si>
    <t>CALCUL AUTOMATIQUE</t>
  </si>
  <si>
    <t>Lycée Augustin Thierry BLOIS</t>
  </si>
  <si>
    <t>Exercice année civile 2015</t>
  </si>
  <si>
    <t>Raison sociale du Fournisseur :</t>
  </si>
  <si>
    <t>LOT N°3 PRODUITS ELABORES SURGELES</t>
  </si>
  <si>
    <t>TABLEAU DE PROPOSITION DE PRIX</t>
  </si>
  <si>
    <t>Désignation</t>
  </si>
  <si>
    <t>Réf.</t>
  </si>
  <si>
    <t xml:space="preserve">Unité </t>
  </si>
  <si>
    <t>Echantillon</t>
  </si>
  <si>
    <t>Quantité mini estimée</t>
  </si>
  <si>
    <t>Quantité maximum</t>
  </si>
  <si>
    <t>Marque  et conditionnement</t>
  </si>
  <si>
    <t>Prix unitaire HT</t>
  </si>
  <si>
    <t>Cout total HT</t>
  </si>
  <si>
    <t>Prix unitaire TTC</t>
  </si>
  <si>
    <t>Cervelas aubernois ou orloff environ 130 gr</t>
  </si>
  <si>
    <t>Kg</t>
  </si>
  <si>
    <t>Cheeseburger 125gr VBF</t>
  </si>
  <si>
    <t>PIECE</t>
  </si>
  <si>
    <t>Cordon bleu de dinde cuit 120 gr</t>
  </si>
  <si>
    <t>Crêpe au fromage 50 gr</t>
  </si>
  <si>
    <t>Crêpe aux champignons 50 gr</t>
  </si>
  <si>
    <t>Croque monsieur 220 gr</t>
  </si>
  <si>
    <t xml:space="preserve">Escalope de dinde viennoise cuite  non reconstituée </t>
  </si>
  <si>
    <t>OUI</t>
  </si>
  <si>
    <t>Feuilleté Hot Dog 70 gr</t>
  </si>
  <si>
    <t>Filet de poisson à la Bordelaise environ 160 gr</t>
  </si>
  <si>
    <t>plein filet de poisson meunière simple congélation 120gr</t>
  </si>
  <si>
    <t>croisillons à l’emmental (panier emmental)</t>
  </si>
  <si>
    <t>Hachis parmentier VBF</t>
  </si>
  <si>
    <t>Lasagnes bolognaises VBF avec minimun 50% sauce dont 30% bœuf</t>
  </si>
  <si>
    <t xml:space="preserve">Nuggets de plein filet de poulet préfrit </t>
  </si>
  <si>
    <t>Pain surprise gourmand découpé(10X5 variétés)</t>
  </si>
  <si>
    <t>Pallette de porc à la diable cuite rotie</t>
  </si>
  <si>
    <t>Paupiette de lapin sans porc, sans ficelle</t>
  </si>
  <si>
    <t>Paupiette de veau sans porc, sans ficelle 140 gr</t>
  </si>
  <si>
    <t>Pizza bande royale 555 gr environ</t>
  </si>
  <si>
    <t>Pizza bande tomate fromage 500 gr</t>
  </si>
  <si>
    <t>Plein filet de poisson blanc cuit à coeur 120 gr simple congélation</t>
  </si>
  <si>
    <t>Paupiette de saumon env 125 gr</t>
  </si>
  <si>
    <t>Tomates farcies sans porc 120 gr</t>
  </si>
  <si>
    <t>TOTAL :</t>
  </si>
  <si>
    <t>Pourcentage de remise sur les tarifs catalogues pour les produits non décrits dans la présente consultation:</t>
  </si>
  <si>
    <t>Lot n° 3 établi à :</t>
  </si>
  <si>
    <t>Au cours du marché, le montant du lot ne pourra être inférieur à : 13 000 euros HT</t>
  </si>
  <si>
    <t xml:space="preserve">Fait à </t>
  </si>
  <si>
    <t>Les quantités par article sont données à titre indicatif.</t>
  </si>
  <si>
    <t xml:space="preserve">le </t>
  </si>
  <si>
    <t>Signature et cachet de l'entreprise</t>
  </si>
  <si>
    <t xml:space="preserve">LOT 7 - Viande fraiche de bœuf, veau </t>
  </si>
  <si>
    <t>Viande fraiche de bœuf, veau</t>
  </si>
  <si>
    <t xml:space="preserve">   Milieu de rumsteak x 2 kg</t>
  </si>
  <si>
    <t xml:space="preserve">   Paleron </t>
  </si>
  <si>
    <t xml:space="preserve">   Roti de bœuf cuit (macreuse)</t>
  </si>
  <si>
    <t xml:space="preserve">   Viande haché 10 % MG</t>
  </si>
  <si>
    <t xml:space="preserve">   Emincé de bœuf</t>
  </si>
  <si>
    <t xml:space="preserve">   Escalopes fine 100 gr</t>
  </si>
  <si>
    <t xml:space="preserve">   Rôti épaule</t>
  </si>
  <si>
    <t xml:space="preserve">   Sauté de veau sans os</t>
  </si>
  <si>
    <t>Sauté bœuf (bourguignon) 60 grs</t>
  </si>
  <si>
    <t xml:space="preserve">   Sauté d'agneau</t>
  </si>
  <si>
    <t xml:space="preserve">   Epaule d'agneau déssossée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</si>
</sst>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164" formatCode="#,##0.00\ &quot;€&quot;"/>
    <numFmt numFmtId="165" formatCode="_-* #,##0.00\ &quot;F&quot;_-;\-* #,##0.00\ &quot;F&quot;_-;_-* &quot;-&quot;??\ &quot;F&quot;_-;_-@_-"/>
    <numFmt numFmtId="166" formatCode="#,##0.000\ &quot;€&quot;"/>
  </numFmts>
  <fonts count="4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10"/>
      <name val="Calibri"/>
      <family val="2"/>
    </font>
    <font>
      <sz val="9"/>
      <color indexed="8"/>
      <name val="Calibri"/>
      <family val="2"/>
    </font>
    <font>
      <sz val="8"/>
      <color indexed="8"/>
      <name val="Calibri"/>
      <family val="2"/>
    </font>
    <font>
      <sz val="11"/>
      <name val="Calibri"/>
      <family val="2"/>
    </font>
    <font>
      <sz val="10"/>
      <name val="Calibri"/>
      <family val="2"/>
    </font>
    <font>
      <sz val="9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1"/>
      <color indexed="9"/>
      <name val="Calibri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indexed="8"/>
      <name val="Calibri"/>
      <family val="2"/>
    </font>
    <font>
      <b/>
      <sz val="16"/>
      <name val="Calibri"/>
      <family val="2"/>
      <scheme val="minor"/>
    </font>
    <font>
      <b/>
      <sz val="16"/>
      <name val="Calibri"/>
      <family val="2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indexed="8"/>
      <name val="Calibri"/>
      <family val="2"/>
    </font>
    <font>
      <i/>
      <sz val="10"/>
      <name val="Calibri"/>
      <family val="2"/>
    </font>
    <font>
      <b/>
      <sz val="16"/>
      <color theme="1"/>
      <name val="Calibri"/>
      <family val="2"/>
    </font>
    <font>
      <b/>
      <sz val="24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color rgb="FFFF0000"/>
      <name val="Calibri"/>
      <family val="2"/>
      <scheme val="minor"/>
    </font>
    <font>
      <sz val="11"/>
      <color rgb="FF000000"/>
      <name val="Calibri"/>
      <family val="2"/>
    </font>
    <font>
      <b/>
      <sz val="26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name val="Calibri"/>
      <family val="2"/>
      <scheme val="minor"/>
    </font>
    <font>
      <sz val="12"/>
      <name val="Times New Roman"/>
      <family val="1"/>
    </font>
  </fonts>
  <fills count="3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55"/>
      </patternFill>
    </fill>
    <fill>
      <patternFill patternType="solid">
        <fgColor indexed="13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</fills>
  <borders count="5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8">
    <xf numFmtId="0" fontId="0" fillId="0" borderId="0"/>
    <xf numFmtId="0" fontId="23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2" fillId="0" borderId="0" applyNumberFormat="0" applyFill="0" applyBorder="0" applyAlignment="0" applyProtection="0"/>
    <xf numFmtId="0" fontId="9" fillId="20" borderId="1" applyNumberFormat="0" applyAlignment="0" applyProtection="0"/>
    <xf numFmtId="0" fontId="10" fillId="0" borderId="2" applyNumberFormat="0" applyFill="0" applyAlignment="0" applyProtection="0"/>
    <xf numFmtId="0" fontId="23" fillId="21" borderId="3" applyNumberFormat="0" applyFont="0" applyAlignment="0" applyProtection="0"/>
    <xf numFmtId="0" fontId="11" fillId="7" borderId="1" applyNumberFormat="0" applyAlignment="0" applyProtection="0"/>
    <xf numFmtId="44" fontId="1" fillId="0" borderId="0" applyFont="0" applyFill="0" applyBorder="0" applyAlignment="0" applyProtection="0"/>
    <xf numFmtId="0" fontId="12" fillId="3" borderId="0" applyNumberFormat="0" applyBorder="0" applyAlignment="0" applyProtection="0"/>
    <xf numFmtId="165" fontId="23" fillId="0" borderId="0" applyFont="0" applyFill="0" applyBorder="0" applyAlignment="0" applyProtection="0"/>
    <xf numFmtId="0" fontId="13" fillId="22" borderId="0" applyNumberFormat="0" applyBorder="0" applyAlignment="0" applyProtection="0"/>
    <xf numFmtId="0" fontId="23" fillId="0" borderId="0"/>
    <xf numFmtId="0" fontId="14" fillId="4" borderId="0" applyNumberFormat="0" applyBorder="0" applyAlignment="0" applyProtection="0"/>
    <xf numFmtId="0" fontId="15" fillId="20" borderId="4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5" applyNumberFormat="0" applyFill="0" applyAlignment="0" applyProtection="0"/>
    <xf numFmtId="0" fontId="19" fillId="0" borderId="6" applyNumberFormat="0" applyFill="0" applyAlignment="0" applyProtection="0"/>
    <xf numFmtId="0" fontId="20" fillId="0" borderId="7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8" applyNumberFormat="0" applyFill="0" applyAlignment="0" applyProtection="0"/>
    <xf numFmtId="0" fontId="22" fillId="23" borderId="9" applyNumberFormat="0" applyAlignment="0" applyProtection="0"/>
    <xf numFmtId="0" fontId="40" fillId="0" borderId="0"/>
    <xf numFmtId="0" fontId="23" fillId="0" borderId="0"/>
  </cellStyleXfs>
  <cellXfs count="128">
    <xf numFmtId="0" fontId="0" fillId="0" borderId="0" xfId="0"/>
    <xf numFmtId="0" fontId="41" fillId="33" borderId="14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0" xfId="0" applyFont="1"/>
    <xf numFmtId="0" fontId="0" fillId="24" borderId="0" xfId="0" applyFill="1"/>
    <xf numFmtId="0" fontId="0" fillId="25" borderId="0" xfId="0" applyFill="1"/>
    <xf numFmtId="0" fontId="24" fillId="0" borderId="0" xfId="0" applyFont="1" applyAlignment="1">
      <alignment horizontal="right" vertical="center"/>
    </xf>
    <xf numFmtId="0" fontId="24" fillId="0" borderId="0" xfId="0" applyFont="1"/>
    <xf numFmtId="0" fontId="0" fillId="0" borderId="0" xfId="0" applyAlignment="1">
      <alignment horizontal="right"/>
    </xf>
    <xf numFmtId="0" fontId="25" fillId="24" borderId="0" xfId="0" applyFont="1" applyFill="1"/>
    <xf numFmtId="0" fontId="3" fillId="26" borderId="10" xfId="0" applyFont="1" applyFill="1" applyBorder="1" applyAlignment="1">
      <alignment horizontal="center" vertical="center"/>
    </xf>
    <xf numFmtId="0" fontId="4" fillId="26" borderId="11" xfId="0" applyFont="1" applyFill="1" applyBorder="1" applyAlignment="1">
      <alignment horizontal="center" vertical="center" wrapText="1"/>
    </xf>
    <xf numFmtId="0" fontId="4" fillId="26" borderId="10" xfId="0" applyFont="1" applyFill="1" applyBorder="1" applyAlignment="1">
      <alignment horizontal="center" vertical="center"/>
    </xf>
    <xf numFmtId="0" fontId="3" fillId="26" borderId="11" xfId="0" applyFont="1" applyFill="1" applyBorder="1" applyAlignment="1">
      <alignment vertical="center"/>
    </xf>
    <xf numFmtId="0" fontId="6" fillId="0" borderId="11" xfId="0" applyFont="1" applyBorder="1" applyAlignment="1">
      <alignment vertical="center" wrapText="1"/>
    </xf>
    <xf numFmtId="0" fontId="6" fillId="25" borderId="11" xfId="0" applyFont="1" applyFill="1" applyBorder="1" applyAlignment="1">
      <alignment vertical="center" wrapText="1"/>
    </xf>
    <xf numFmtId="0" fontId="7" fillId="0" borderId="10" xfId="0" applyFont="1" applyBorder="1" applyAlignment="1">
      <alignment horizontal="center" vertical="center"/>
    </xf>
    <xf numFmtId="0" fontId="7" fillId="25" borderId="10" xfId="0" applyFont="1" applyFill="1" applyBorder="1" applyAlignment="1">
      <alignment horizontal="center" vertical="center"/>
    </xf>
    <xf numFmtId="0" fontId="3" fillId="26" borderId="12" xfId="0" applyFont="1" applyFill="1" applyBorder="1" applyAlignment="1">
      <alignment vertical="center"/>
    </xf>
    <xf numFmtId="0" fontId="6" fillId="25" borderId="12" xfId="0" applyFont="1" applyFill="1" applyBorder="1" applyAlignment="1">
      <alignment vertical="center" wrapText="1"/>
    </xf>
    <xf numFmtId="3" fontId="5" fillId="0" borderId="11" xfId="0" applyNumberFormat="1" applyFont="1" applyBorder="1" applyAlignment="1">
      <alignment horizontal="center" vertical="center"/>
    </xf>
    <xf numFmtId="3" fontId="5" fillId="25" borderId="11" xfId="0" applyNumberFormat="1" applyFont="1" applyFill="1" applyBorder="1" applyAlignment="1">
      <alignment horizontal="center" vertical="center"/>
    </xf>
    <xf numFmtId="164" fontId="5" fillId="0" borderId="10" xfId="0" applyNumberFormat="1" applyFont="1" applyBorder="1" applyAlignment="1">
      <alignment horizontal="center" vertical="center"/>
    </xf>
    <xf numFmtId="164" fontId="5" fillId="25" borderId="10" xfId="0" applyNumberFormat="1" applyFont="1" applyFill="1" applyBorder="1" applyAlignment="1">
      <alignment horizontal="center" vertical="center"/>
    </xf>
    <xf numFmtId="0" fontId="4" fillId="26" borderId="12" xfId="0" applyFont="1" applyFill="1" applyBorder="1" applyAlignment="1">
      <alignment horizontal="center" vertical="center"/>
    </xf>
    <xf numFmtId="3" fontId="5" fillId="25" borderId="12" xfId="0" applyNumberFormat="1" applyFont="1" applyFill="1" applyBorder="1" applyAlignment="1">
      <alignment horizontal="center" vertical="center"/>
    </xf>
    <xf numFmtId="0" fontId="5" fillId="25" borderId="12" xfId="0" applyFont="1" applyFill="1" applyBorder="1" applyAlignment="1">
      <alignment horizontal="center"/>
    </xf>
    <xf numFmtId="0" fontId="6" fillId="27" borderId="12" xfId="0" applyFont="1" applyFill="1" applyBorder="1" applyAlignment="1">
      <alignment vertical="center" wrapText="1"/>
    </xf>
    <xf numFmtId="3" fontId="5" fillId="27" borderId="12" xfId="0" applyNumberFormat="1" applyFont="1" applyFill="1" applyBorder="1" applyAlignment="1">
      <alignment horizontal="center" vertical="center"/>
    </xf>
    <xf numFmtId="0" fontId="5" fillId="27" borderId="12" xfId="0" applyFont="1" applyFill="1" applyBorder="1" applyAlignment="1">
      <alignment horizontal="center"/>
    </xf>
    <xf numFmtId="2" fontId="5" fillId="27" borderId="12" xfId="0" applyNumberFormat="1" applyFont="1" applyFill="1" applyBorder="1" applyAlignment="1">
      <alignment horizontal="center"/>
    </xf>
    <xf numFmtId="0" fontId="24" fillId="27" borderId="13" xfId="0" applyFont="1" applyFill="1" applyBorder="1"/>
    <xf numFmtId="0" fontId="24" fillId="27" borderId="14" xfId="0" applyFont="1" applyFill="1" applyBorder="1"/>
    <xf numFmtId="0" fontId="0" fillId="27" borderId="14" xfId="0" applyFill="1" applyBorder="1"/>
    <xf numFmtId="0" fontId="0" fillId="27" borderId="15" xfId="0" applyFill="1" applyBorder="1"/>
    <xf numFmtId="0" fontId="36" fillId="28" borderId="30" xfId="0" applyFont="1" applyFill="1" applyBorder="1" applyAlignment="1">
      <alignment horizontal="center" vertical="center" wrapText="1"/>
    </xf>
    <xf numFmtId="0" fontId="27" fillId="29" borderId="22" xfId="0" applyFont="1" applyFill="1" applyBorder="1" applyAlignment="1">
      <alignment horizontal="center" vertical="center" wrapText="1"/>
    </xf>
    <xf numFmtId="0" fontId="36" fillId="0" borderId="0" xfId="0" applyFont="1" applyAlignment="1">
      <alignment horizontal="center" wrapText="1"/>
    </xf>
    <xf numFmtId="0" fontId="27" fillId="29" borderId="22" xfId="1" applyFont="1" applyFill="1" applyBorder="1" applyAlignment="1">
      <alignment horizontal="center" vertical="center" wrapText="1"/>
    </xf>
    <xf numFmtId="0" fontId="24" fillId="0" borderId="0" xfId="0" applyFont="1" applyAlignment="1">
      <alignment horizontal="center" wrapText="1"/>
    </xf>
    <xf numFmtId="0" fontId="31" fillId="28" borderId="22" xfId="1" applyFont="1" applyFill="1" applyBorder="1" applyAlignment="1">
      <alignment horizontal="center" vertical="center" wrapText="1"/>
    </xf>
    <xf numFmtId="164" fontId="34" fillId="0" borderId="17" xfId="0" applyNumberFormat="1" applyFont="1" applyBorder="1" applyAlignment="1">
      <alignment horizontal="center" vertical="center" wrapText="1"/>
    </xf>
    <xf numFmtId="0" fontId="34" fillId="28" borderId="18" xfId="0" applyFont="1" applyFill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6" fillId="28" borderId="17" xfId="0" applyFont="1" applyFill="1" applyBorder="1" applyAlignment="1">
      <alignment horizontal="center" vertical="center" wrapText="1"/>
    </xf>
    <xf numFmtId="0" fontId="6" fillId="28" borderId="27" xfId="0" applyFont="1" applyFill="1" applyBorder="1" applyAlignment="1">
      <alignment horizontal="center" vertical="center" wrapText="1"/>
    </xf>
    <xf numFmtId="0" fontId="36" fillId="28" borderId="34" xfId="0" applyFont="1" applyFill="1" applyBorder="1" applyAlignment="1">
      <alignment horizontal="center" vertical="center" wrapText="1"/>
    </xf>
    <xf numFmtId="0" fontId="36" fillId="28" borderId="35" xfId="0" applyFont="1" applyFill="1" applyBorder="1" applyAlignment="1">
      <alignment horizontal="center" vertical="center" wrapText="1"/>
    </xf>
    <xf numFmtId="0" fontId="36" fillId="28" borderId="38" xfId="0" applyFont="1" applyFill="1" applyBorder="1" applyAlignment="1">
      <alignment horizontal="center" vertical="center" wrapText="1"/>
    </xf>
    <xf numFmtId="0" fontId="27" fillId="29" borderId="30" xfId="1" applyFont="1" applyFill="1" applyBorder="1" applyAlignment="1">
      <alignment horizontal="center" vertical="center" wrapText="1"/>
    </xf>
    <xf numFmtId="0" fontId="27" fillId="29" borderId="25" xfId="1" applyFont="1" applyFill="1" applyBorder="1" applyAlignment="1">
      <alignment horizontal="center" vertical="center" wrapText="1"/>
    </xf>
    <xf numFmtId="0" fontId="35" fillId="29" borderId="25" xfId="0" applyFont="1" applyFill="1" applyBorder="1" applyAlignment="1">
      <alignment horizontal="center" vertical="center" wrapText="1"/>
    </xf>
    <xf numFmtId="0" fontId="35" fillId="29" borderId="39" xfId="0" applyFont="1" applyFill="1" applyBorder="1" applyAlignment="1">
      <alignment horizontal="center" vertical="center" wrapText="1"/>
    </xf>
    <xf numFmtId="0" fontId="31" fillId="28" borderId="40" xfId="1" applyFont="1" applyFill="1" applyBorder="1" applyAlignment="1">
      <alignment horizontal="center" vertical="center" wrapText="1"/>
    </xf>
    <xf numFmtId="0" fontId="31" fillId="28" borderId="41" xfId="1" applyFont="1" applyFill="1" applyBorder="1" applyAlignment="1">
      <alignment horizontal="center" vertical="center" wrapText="1"/>
    </xf>
    <xf numFmtId="0" fontId="39" fillId="28" borderId="43" xfId="1" applyFont="1" applyFill="1" applyBorder="1" applyAlignment="1">
      <alignment horizontal="center" vertical="center" wrapText="1"/>
    </xf>
    <xf numFmtId="0" fontId="39" fillId="28" borderId="44" xfId="1" applyFont="1" applyFill="1" applyBorder="1" applyAlignment="1">
      <alignment horizontal="center" vertical="center" wrapText="1"/>
    </xf>
    <xf numFmtId="0" fontId="27" fillId="29" borderId="28" xfId="0" applyFont="1" applyFill="1" applyBorder="1" applyAlignment="1">
      <alignment horizontal="center" vertical="center" wrapText="1"/>
    </xf>
    <xf numFmtId="0" fontId="31" fillId="28" borderId="17" xfId="1" applyFont="1" applyFill="1" applyBorder="1" applyAlignment="1">
      <alignment horizontal="center" vertical="center" wrapText="1"/>
    </xf>
    <xf numFmtId="0" fontId="31" fillId="28" borderId="11" xfId="1" applyFont="1" applyFill="1" applyBorder="1" applyAlignment="1">
      <alignment horizontal="center" vertical="center" wrapText="1"/>
    </xf>
    <xf numFmtId="0" fontId="0" fillId="0" borderId="18" xfId="0" applyBorder="1" applyAlignment="1" applyProtection="1">
      <alignment horizontal="center" vertical="center" wrapText="1"/>
      <protection locked="0"/>
    </xf>
    <xf numFmtId="10" fontId="6" fillId="0" borderId="31" xfId="0" applyNumberFormat="1" applyFont="1" applyBorder="1" applyAlignment="1" applyProtection="1">
      <alignment horizontal="center" vertical="center" wrapText="1"/>
      <protection locked="0"/>
    </xf>
    <xf numFmtId="164" fontId="6" fillId="0" borderId="17" xfId="0" applyNumberFormat="1" applyFont="1" applyBorder="1" applyAlignment="1" applyProtection="1">
      <alignment horizontal="center" vertical="center" wrapText="1"/>
      <protection locked="0"/>
    </xf>
    <xf numFmtId="0" fontId="34" fillId="0" borderId="18" xfId="0" applyFont="1" applyBorder="1" applyAlignment="1" applyProtection="1">
      <alignment horizontal="center" vertical="center" wrapText="1"/>
      <protection locked="0"/>
    </xf>
    <xf numFmtId="164" fontId="6" fillId="0" borderId="10" xfId="0" applyNumberFormat="1" applyFont="1" applyBorder="1" applyAlignment="1" applyProtection="1">
      <alignment horizontal="center" vertical="center" wrapText="1"/>
      <protection locked="0"/>
    </xf>
    <xf numFmtId="0" fontId="6" fillId="0" borderId="17" xfId="0" applyFont="1" applyBorder="1" applyAlignment="1" applyProtection="1">
      <alignment horizontal="center" vertical="center" wrapText="1"/>
      <protection locked="0"/>
    </xf>
    <xf numFmtId="0" fontId="6" fillId="0" borderId="18" xfId="0" applyFont="1" applyBorder="1" applyAlignment="1" applyProtection="1">
      <alignment horizontal="center" vertical="center" wrapText="1"/>
      <protection locked="0"/>
    </xf>
    <xf numFmtId="164" fontId="34" fillId="0" borderId="18" xfId="0" applyNumberFormat="1" applyFont="1" applyBorder="1" applyAlignment="1">
      <alignment horizontal="center" vertical="center" wrapText="1"/>
    </xf>
    <xf numFmtId="0" fontId="24" fillId="30" borderId="40" xfId="0" applyFont="1" applyFill="1" applyBorder="1" applyAlignment="1">
      <alignment horizontal="center" wrapText="1"/>
    </xf>
    <xf numFmtId="164" fontId="24" fillId="30" borderId="45" xfId="0" applyNumberFormat="1" applyFont="1" applyFill="1" applyBorder="1" applyAlignment="1">
      <alignment horizontal="center" wrapText="1"/>
    </xf>
    <xf numFmtId="0" fontId="39" fillId="32" borderId="42" xfId="0" applyFont="1" applyFill="1" applyBorder="1" applyAlignment="1">
      <alignment horizontal="center" vertical="center" wrapText="1"/>
    </xf>
    <xf numFmtId="0" fontId="35" fillId="31" borderId="30" xfId="0" applyFont="1" applyFill="1" applyBorder="1" applyAlignment="1">
      <alignment horizontal="center" vertical="center" wrapText="1"/>
    </xf>
    <xf numFmtId="0" fontId="34" fillId="0" borderId="46" xfId="0" applyFont="1" applyBorder="1" applyAlignment="1" applyProtection="1">
      <alignment horizontal="center" vertical="center" wrapText="1"/>
      <protection locked="0"/>
    </xf>
    <xf numFmtId="0" fontId="6" fillId="0" borderId="46" xfId="0" applyFont="1" applyBorder="1" applyAlignment="1" applyProtection="1">
      <alignment horizontal="center" vertical="center" wrapText="1"/>
      <protection locked="0"/>
    </xf>
    <xf numFmtId="0" fontId="4" fillId="26" borderId="46" xfId="0" applyFont="1" applyFill="1" applyBorder="1" applyAlignment="1">
      <alignment horizontal="center" vertical="center"/>
    </xf>
    <xf numFmtId="0" fontId="4" fillId="26" borderId="46" xfId="0" applyFont="1" applyFill="1" applyBorder="1" applyAlignment="1">
      <alignment horizontal="center" vertical="center" wrapText="1"/>
    </xf>
    <xf numFmtId="0" fontId="7" fillId="0" borderId="46" xfId="0" applyFont="1" applyBorder="1" applyAlignment="1">
      <alignment vertical="center"/>
    </xf>
    <xf numFmtId="3" fontId="5" fillId="0" borderId="46" xfId="0" applyNumberFormat="1" applyFont="1" applyBorder="1" applyAlignment="1">
      <alignment horizontal="center" vertical="center"/>
    </xf>
    <xf numFmtId="164" fontId="0" fillId="0" borderId="46" xfId="0" applyNumberFormat="1" applyBorder="1" applyAlignment="1">
      <alignment horizontal="center" vertical="center"/>
    </xf>
    <xf numFmtId="0" fontId="7" fillId="0" borderId="46" xfId="0" applyFont="1" applyBorder="1" applyAlignment="1">
      <alignment horizontal="center" vertical="center"/>
    </xf>
    <xf numFmtId="0" fontId="7" fillId="25" borderId="46" xfId="0" applyFont="1" applyFill="1" applyBorder="1" applyAlignment="1">
      <alignment horizontal="center" vertical="center"/>
    </xf>
    <xf numFmtId="3" fontId="5" fillId="25" borderId="46" xfId="0" applyNumberFormat="1" applyFont="1" applyFill="1" applyBorder="1" applyAlignment="1">
      <alignment horizontal="center" vertical="center"/>
    </xf>
    <xf numFmtId="164" fontId="0" fillId="25" borderId="46" xfId="0" applyNumberFormat="1" applyFill="1" applyBorder="1" applyAlignment="1">
      <alignment horizontal="center" vertical="center"/>
    </xf>
    <xf numFmtId="0" fontId="5" fillId="0" borderId="46" xfId="0" applyFont="1" applyBorder="1" applyAlignment="1">
      <alignment vertical="center"/>
    </xf>
    <xf numFmtId="164" fontId="24" fillId="0" borderId="46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48" xfId="0" applyBorder="1" applyAlignment="1">
      <alignment vertical="center" wrapText="1"/>
    </xf>
    <xf numFmtId="0" fontId="0" fillId="0" borderId="49" xfId="0" applyBorder="1" applyAlignment="1">
      <alignment vertical="center" wrapText="1"/>
    </xf>
    <xf numFmtId="0" fontId="24" fillId="0" borderId="50" xfId="0" applyFont="1" applyBorder="1" applyAlignment="1">
      <alignment horizontal="center" wrapText="1"/>
    </xf>
    <xf numFmtId="0" fontId="27" fillId="33" borderId="21" xfId="1" applyFont="1" applyFill="1" applyBorder="1" applyAlignment="1">
      <alignment horizontal="center" vertical="center" wrapText="1"/>
    </xf>
    <xf numFmtId="0" fontId="29" fillId="33" borderId="23" xfId="0" applyFont="1" applyFill="1" applyBorder="1" applyAlignment="1">
      <alignment horizontal="center" vertical="center" wrapText="1"/>
    </xf>
    <xf numFmtId="0" fontId="30" fillId="33" borderId="26" xfId="0" applyFont="1" applyFill="1" applyBorder="1" applyAlignment="1">
      <alignment horizontal="center" vertical="center" wrapText="1"/>
    </xf>
    <xf numFmtId="0" fontId="35" fillId="33" borderId="24" xfId="0" applyFont="1" applyFill="1" applyBorder="1" applyAlignment="1">
      <alignment horizontal="center" vertical="center" wrapText="1"/>
    </xf>
    <xf numFmtId="0" fontId="35" fillId="33" borderId="23" xfId="0" applyFont="1" applyFill="1" applyBorder="1" applyAlignment="1">
      <alignment horizontal="center" vertical="center" wrapText="1"/>
    </xf>
    <xf numFmtId="0" fontId="28" fillId="33" borderId="22" xfId="0" applyFont="1" applyFill="1" applyBorder="1" applyAlignment="1">
      <alignment horizontal="center" vertical="center" wrapText="1"/>
    </xf>
    <xf numFmtId="0" fontId="28" fillId="33" borderId="23" xfId="0" applyFont="1" applyFill="1" applyBorder="1" applyAlignment="1">
      <alignment horizontal="center" vertical="center" wrapText="1"/>
    </xf>
    <xf numFmtId="0" fontId="28" fillId="33" borderId="21" xfId="0" applyFont="1" applyFill="1" applyBorder="1" applyAlignment="1">
      <alignment horizontal="center" vertical="center" wrapText="1"/>
    </xf>
    <xf numFmtId="0" fontId="31" fillId="30" borderId="21" xfId="1" applyFont="1" applyFill="1" applyBorder="1" applyAlignment="1">
      <alignment horizontal="center" vertical="center" wrapText="1"/>
    </xf>
    <xf numFmtId="0" fontId="32" fillId="30" borderId="23" xfId="0" applyFont="1" applyFill="1" applyBorder="1" applyAlignment="1">
      <alignment horizontal="center" vertical="center" wrapText="1"/>
    </xf>
    <xf numFmtId="0" fontId="32" fillId="30" borderId="26" xfId="0" applyFont="1" applyFill="1" applyBorder="1" applyAlignment="1">
      <alignment horizontal="center" vertical="center" wrapText="1"/>
    </xf>
    <xf numFmtId="0" fontId="39" fillId="30" borderId="10" xfId="0" applyFont="1" applyFill="1" applyBorder="1" applyAlignment="1">
      <alignment horizontal="center" vertical="center" wrapText="1"/>
    </xf>
    <xf numFmtId="0" fontId="39" fillId="30" borderId="18" xfId="1" applyFont="1" applyFill="1" applyBorder="1" applyAlignment="1">
      <alignment horizontal="center" vertical="center" wrapText="1"/>
    </xf>
    <xf numFmtId="0" fontId="32" fillId="30" borderId="29" xfId="0" applyFont="1" applyFill="1" applyBorder="1" applyAlignment="1">
      <alignment horizontal="center" vertical="center" wrapText="1"/>
    </xf>
    <xf numFmtId="0" fontId="33" fillId="30" borderId="22" xfId="0" applyFont="1" applyFill="1" applyBorder="1" applyAlignment="1">
      <alignment horizontal="center" vertical="center" wrapText="1"/>
    </xf>
    <xf numFmtId="0" fontId="33" fillId="30" borderId="21" xfId="0" applyFont="1" applyFill="1" applyBorder="1" applyAlignment="1">
      <alignment horizontal="center" vertical="center" wrapText="1"/>
    </xf>
    <xf numFmtId="0" fontId="31" fillId="30" borderId="23" xfId="1" applyFont="1" applyFill="1" applyBorder="1" applyAlignment="1">
      <alignment horizontal="center" vertical="center" wrapText="1"/>
    </xf>
    <xf numFmtId="0" fontId="0" fillId="28" borderId="17" xfId="0" applyFill="1" applyBorder="1" applyAlignment="1">
      <alignment horizontal="center" vertical="center" wrapText="1"/>
    </xf>
    <xf numFmtId="0" fontId="0" fillId="28" borderId="18" xfId="0" applyFill="1" applyBorder="1" applyAlignment="1">
      <alignment horizontal="center" vertical="center" wrapText="1"/>
    </xf>
    <xf numFmtId="0" fontId="35" fillId="33" borderId="51" xfId="0" applyFont="1" applyFill="1" applyBorder="1" applyAlignment="1">
      <alignment horizontal="center" vertical="center" wrapText="1"/>
    </xf>
    <xf numFmtId="0" fontId="42" fillId="0" borderId="10" xfId="0" applyFont="1" applyBorder="1" applyAlignment="1" applyProtection="1">
      <alignment horizontal="center" vertical="center" wrapText="1"/>
      <protection locked="0"/>
    </xf>
    <xf numFmtId="0" fontId="43" fillId="34" borderId="10" xfId="0" applyFont="1" applyFill="1" applyBorder="1" applyAlignment="1">
      <alignment horizontal="center" vertical="center" wrapText="1"/>
    </xf>
    <xf numFmtId="49" fontId="6" fillId="0" borderId="18" xfId="0" applyNumberFormat="1" applyFont="1" applyBorder="1" applyAlignment="1" applyProtection="1">
      <alignment horizontal="center" vertical="center" wrapText="1"/>
      <protection locked="0"/>
    </xf>
    <xf numFmtId="166" fontId="6" fillId="0" borderId="10" xfId="0" applyNumberFormat="1" applyFont="1" applyBorder="1" applyAlignment="1" applyProtection="1">
      <alignment horizontal="center" vertical="center" wrapText="1"/>
      <protection locked="0"/>
    </xf>
    <xf numFmtId="0" fontId="44" fillId="0" borderId="17" xfId="0" applyFont="1" applyBorder="1"/>
    <xf numFmtId="0" fontId="0" fillId="28" borderId="11" xfId="0" applyFill="1" applyBorder="1" applyAlignment="1">
      <alignment horizontal="center" vertical="center" wrapText="1"/>
    </xf>
    <xf numFmtId="0" fontId="44" fillId="0" borderId="46" xfId="0" applyFont="1" applyBorder="1" applyAlignment="1">
      <alignment horizontal="left" vertical="center"/>
    </xf>
    <xf numFmtId="0" fontId="44" fillId="0" borderId="17" xfId="0" applyFont="1" applyBorder="1" applyAlignment="1">
      <alignment horizontal="left"/>
    </xf>
    <xf numFmtId="0" fontId="41" fillId="0" borderId="47" xfId="0" applyFont="1" applyBorder="1" applyAlignment="1">
      <alignment horizontal="center" vertical="center" wrapText="1"/>
    </xf>
    <xf numFmtId="0" fontId="36" fillId="28" borderId="30" xfId="0" applyFont="1" applyFill="1" applyBorder="1" applyAlignment="1">
      <alignment horizontal="center" vertical="center" wrapText="1"/>
    </xf>
    <xf numFmtId="0" fontId="36" fillId="28" borderId="33" xfId="0" applyFont="1" applyFill="1" applyBorder="1" applyAlignment="1">
      <alignment horizontal="center" vertical="center" wrapText="1"/>
    </xf>
    <xf numFmtId="0" fontId="36" fillId="28" borderId="39" xfId="0" applyFont="1" applyFill="1" applyBorder="1" applyAlignment="1">
      <alignment horizontal="center" vertical="center" wrapText="1"/>
    </xf>
    <xf numFmtId="0" fontId="36" fillId="28" borderId="19" xfId="0" applyFont="1" applyFill="1" applyBorder="1" applyAlignment="1">
      <alignment horizontal="center" vertical="center" wrapText="1"/>
    </xf>
    <xf numFmtId="0" fontId="36" fillId="28" borderId="20" xfId="0" applyFont="1" applyFill="1" applyBorder="1" applyAlignment="1">
      <alignment horizontal="center" vertical="center" wrapText="1"/>
    </xf>
    <xf numFmtId="0" fontId="36" fillId="28" borderId="16" xfId="0" applyFont="1" applyFill="1" applyBorder="1" applyAlignment="1">
      <alignment horizontal="center" vertical="center" wrapText="1"/>
    </xf>
    <xf numFmtId="0" fontId="36" fillId="28" borderId="16" xfId="0" applyFont="1" applyFill="1" applyBorder="1" applyAlignment="1">
      <alignment horizontal="center" vertical="center"/>
    </xf>
    <xf numFmtId="0" fontId="36" fillId="28" borderId="32" xfId="0" applyFont="1" applyFill="1" applyBorder="1" applyAlignment="1">
      <alignment horizontal="center" vertical="center" wrapText="1"/>
    </xf>
    <xf numFmtId="0" fontId="36" fillId="28" borderId="36" xfId="0" applyFont="1" applyFill="1" applyBorder="1" applyAlignment="1">
      <alignment horizontal="center" vertical="center" wrapText="1"/>
    </xf>
    <xf numFmtId="0" fontId="36" fillId="28" borderId="37" xfId="0" applyFont="1" applyFill="1" applyBorder="1" applyAlignment="1">
      <alignment horizontal="center" vertical="center"/>
    </xf>
  </cellXfs>
  <cellStyles count="48">
    <cellStyle name="20 % - Accent1 2" xfId="2" xr:uid="{00000000-0005-0000-0000-000000000000}"/>
    <cellStyle name="20 % - Accent2 2" xfId="3" xr:uid="{00000000-0005-0000-0000-000001000000}"/>
    <cellStyle name="20 % - Accent3 2" xfId="4" xr:uid="{00000000-0005-0000-0000-000002000000}"/>
    <cellStyle name="20 % - Accent4 2" xfId="5" xr:uid="{00000000-0005-0000-0000-000003000000}"/>
    <cellStyle name="20 % - Accent5 2" xfId="6" xr:uid="{00000000-0005-0000-0000-000004000000}"/>
    <cellStyle name="20 % - Accent6 2" xfId="7" xr:uid="{00000000-0005-0000-0000-000005000000}"/>
    <cellStyle name="40 % - Accent1 2" xfId="8" xr:uid="{00000000-0005-0000-0000-000006000000}"/>
    <cellStyle name="40 % - Accent2 2" xfId="9" xr:uid="{00000000-0005-0000-0000-000007000000}"/>
    <cellStyle name="40 % - Accent3 2" xfId="10" xr:uid="{00000000-0005-0000-0000-000008000000}"/>
    <cellStyle name="40 % - Accent4 2" xfId="11" xr:uid="{00000000-0005-0000-0000-000009000000}"/>
    <cellStyle name="40 % - Accent5 2" xfId="12" xr:uid="{00000000-0005-0000-0000-00000A000000}"/>
    <cellStyle name="40 % - Accent6 2" xfId="13" xr:uid="{00000000-0005-0000-0000-00000B000000}"/>
    <cellStyle name="60 % - Accent1 2" xfId="14" xr:uid="{00000000-0005-0000-0000-00000C000000}"/>
    <cellStyle name="60 % - Accent2 2" xfId="15" xr:uid="{00000000-0005-0000-0000-00000D000000}"/>
    <cellStyle name="60 % - Accent3 2" xfId="16" xr:uid="{00000000-0005-0000-0000-00000E000000}"/>
    <cellStyle name="60 % - Accent4 2" xfId="17" xr:uid="{00000000-0005-0000-0000-00000F000000}"/>
    <cellStyle name="60 % - Accent5 2" xfId="18" xr:uid="{00000000-0005-0000-0000-000010000000}"/>
    <cellStyle name="60 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Avertissement 2" xfId="26" xr:uid="{00000000-0005-0000-0000-000018000000}"/>
    <cellStyle name="Calcul 2" xfId="27" xr:uid="{00000000-0005-0000-0000-000019000000}"/>
    <cellStyle name="Cellule liée 2" xfId="28" xr:uid="{00000000-0005-0000-0000-00001A000000}"/>
    <cellStyle name="Commentaire 2" xfId="29" xr:uid="{00000000-0005-0000-0000-00001B000000}"/>
    <cellStyle name="Entrée 2" xfId="30" xr:uid="{00000000-0005-0000-0000-00001C000000}"/>
    <cellStyle name="Euro" xfId="31" xr:uid="{00000000-0005-0000-0000-00001D000000}"/>
    <cellStyle name="Insatisfaisant 2" xfId="32" xr:uid="{00000000-0005-0000-0000-00001E000000}"/>
    <cellStyle name="Monétaire 2" xfId="33" xr:uid="{00000000-0005-0000-0000-000020000000}"/>
    <cellStyle name="Neutre 2" xfId="34" xr:uid="{00000000-0005-0000-0000-000021000000}"/>
    <cellStyle name="NiveauLigne_4" xfId="1" builtinId="1" iLevel="3"/>
    <cellStyle name="Normal" xfId="0" builtinId="0"/>
    <cellStyle name="Normal 2" xfId="35" xr:uid="{00000000-0005-0000-0000-000024000000}"/>
    <cellStyle name="Normal 3" xfId="47" xr:uid="{92513C11-A2F8-426A-994A-ECB448839AF4}"/>
    <cellStyle name="Normal 4" xfId="46" xr:uid="{B69F49E3-297D-4082-A0F2-E799038DEBCF}"/>
    <cellStyle name="Satisfaisant 2" xfId="36" xr:uid="{00000000-0005-0000-0000-000025000000}"/>
    <cellStyle name="Sortie 2" xfId="37" xr:uid="{00000000-0005-0000-0000-000026000000}"/>
    <cellStyle name="Texte explicatif 2" xfId="38" xr:uid="{00000000-0005-0000-0000-000027000000}"/>
    <cellStyle name="Titre 2" xfId="39" xr:uid="{00000000-0005-0000-0000-000028000000}"/>
    <cellStyle name="Titre 1 2" xfId="40" xr:uid="{00000000-0005-0000-0000-000029000000}"/>
    <cellStyle name="Titre 2 2" xfId="41" xr:uid="{00000000-0005-0000-0000-00002A000000}"/>
    <cellStyle name="Titre 3 2" xfId="42" xr:uid="{00000000-0005-0000-0000-00002B000000}"/>
    <cellStyle name="Titre 4 2" xfId="43" xr:uid="{00000000-0005-0000-0000-00002C000000}"/>
    <cellStyle name="Total 2" xfId="44" xr:uid="{00000000-0005-0000-0000-00002D000000}"/>
    <cellStyle name="Vérification 2" xfId="45" xr:uid="{00000000-0005-0000-0000-00002E000000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1638300</xdr:colOff>
      <xdr:row>1</xdr:row>
      <xdr:rowOff>19050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E4092863-6168-3E6F-777F-4E8170C3D5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638300" cy="17240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8012AC-CB78-4921-BBBF-9CA785B6C01D}">
  <dimension ref="A1:U16"/>
  <sheetViews>
    <sheetView topLeftCell="A4" zoomScaleNormal="100" workbookViewId="0">
      <selection activeCell="C15" sqref="C15:C16"/>
    </sheetView>
  </sheetViews>
  <sheetFormatPr baseColWidth="10" defaultColWidth="30" defaultRowHeight="15" x14ac:dyDescent="0.25"/>
  <cols>
    <col min="1" max="1" width="25.140625" style="43" bestFit="1" customWidth="1"/>
    <col min="2" max="2" width="24.5703125" style="43" customWidth="1"/>
    <col min="3" max="3" width="38.140625" style="43" customWidth="1"/>
    <col min="4" max="4" width="32.140625" style="43" bestFit="1" customWidth="1"/>
    <col min="5" max="5" width="14.28515625" style="43" bestFit="1" customWidth="1"/>
    <col min="6" max="6" width="25.140625" style="43" bestFit="1" customWidth="1"/>
    <col min="7" max="7" width="18.140625" style="43" bestFit="1" customWidth="1"/>
    <col min="8" max="8" width="21.85546875" style="43" bestFit="1" customWidth="1"/>
    <col min="9" max="9" width="14.7109375" style="43" bestFit="1" customWidth="1"/>
    <col min="10" max="10" width="21.85546875" style="43" bestFit="1" customWidth="1"/>
    <col min="11" max="11" width="17.140625" style="43" customWidth="1"/>
    <col min="12" max="12" width="25.85546875" style="43" customWidth="1"/>
    <col min="13" max="13" width="30" style="43" customWidth="1"/>
    <col min="14" max="14" width="26.85546875" style="43" customWidth="1"/>
    <col min="15" max="15" width="12.85546875" style="43" hidden="1" customWidth="1"/>
    <col min="16" max="16" width="24.28515625" style="43" customWidth="1"/>
    <col min="17" max="17" width="18.140625" style="43" bestFit="1" customWidth="1"/>
    <col min="18" max="18" width="20.28515625" style="43" customWidth="1"/>
    <col min="19" max="19" width="21.7109375" style="43" customWidth="1"/>
    <col min="20" max="16384" width="30" style="43"/>
  </cols>
  <sheetData>
    <row r="1" spans="1:21" ht="134.44999999999999" customHeight="1" x14ac:dyDescent="0.25">
      <c r="A1" s="117" t="s">
        <v>0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86"/>
      <c r="U1" s="87"/>
    </row>
    <row r="2" spans="1:21" ht="44.45" customHeight="1" thickBot="1" x14ac:dyDescent="0.3">
      <c r="A2" s="1" t="s">
        <v>90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85"/>
      <c r="U2" s="85"/>
    </row>
    <row r="3" spans="1:21" s="37" customFormat="1" ht="69.75" customHeight="1" x14ac:dyDescent="0.5">
      <c r="A3" s="121" t="s">
        <v>1</v>
      </c>
      <c r="B3" s="123"/>
      <c r="C3" s="118" t="s">
        <v>2</v>
      </c>
      <c r="D3" s="119"/>
      <c r="E3" s="119"/>
      <c r="F3" s="120"/>
      <c r="G3" s="35" t="s">
        <v>3</v>
      </c>
      <c r="H3" s="121" t="s">
        <v>4</v>
      </c>
      <c r="I3" s="124"/>
      <c r="J3" s="125" t="s">
        <v>5</v>
      </c>
      <c r="K3" s="123"/>
      <c r="L3" s="118" t="s">
        <v>6</v>
      </c>
      <c r="M3" s="119"/>
      <c r="N3" s="120"/>
      <c r="O3" s="121" t="s">
        <v>7</v>
      </c>
      <c r="P3" s="122"/>
      <c r="Q3" s="122"/>
      <c r="R3" s="122"/>
      <c r="S3" s="123"/>
    </row>
    <row r="4" spans="1:21" s="39" customFormat="1" ht="94.5" x14ac:dyDescent="0.25">
      <c r="A4" s="36" t="s">
        <v>8</v>
      </c>
      <c r="B4" s="57" t="s">
        <v>9</v>
      </c>
      <c r="C4" s="38" t="s">
        <v>10</v>
      </c>
      <c r="D4" s="89" t="s">
        <v>11</v>
      </c>
      <c r="E4" s="89" t="s">
        <v>12</v>
      </c>
      <c r="F4" s="90" t="s">
        <v>13</v>
      </c>
      <c r="G4" s="91" t="s">
        <v>14</v>
      </c>
      <c r="H4" s="92" t="s">
        <v>15</v>
      </c>
      <c r="I4" s="93" t="s">
        <v>16</v>
      </c>
      <c r="J4" s="92" t="s">
        <v>17</v>
      </c>
      <c r="K4" s="93" t="s">
        <v>18</v>
      </c>
      <c r="L4" s="108" t="s">
        <v>19</v>
      </c>
      <c r="M4" s="94" t="s">
        <v>20</v>
      </c>
      <c r="N4" s="95" t="s">
        <v>21</v>
      </c>
      <c r="O4" s="94" t="s">
        <v>22</v>
      </c>
      <c r="P4" s="96" t="s">
        <v>23</v>
      </c>
      <c r="Q4" s="95" t="s">
        <v>24</v>
      </c>
      <c r="R4" s="96" t="s">
        <v>25</v>
      </c>
      <c r="S4" s="95" t="s">
        <v>26</v>
      </c>
    </row>
    <row r="5" spans="1:21" s="39" customFormat="1" ht="45" customHeight="1" x14ac:dyDescent="0.25">
      <c r="A5" s="58" t="s">
        <v>27</v>
      </c>
      <c r="B5" s="59" t="s">
        <v>27</v>
      </c>
      <c r="C5" s="40" t="s">
        <v>27</v>
      </c>
      <c r="D5" s="97" t="s">
        <v>28</v>
      </c>
      <c r="E5" s="97" t="s">
        <v>29</v>
      </c>
      <c r="F5" s="98" t="s">
        <v>29</v>
      </c>
      <c r="G5" s="99" t="s">
        <v>29</v>
      </c>
      <c r="H5" s="100" t="s">
        <v>30</v>
      </c>
      <c r="I5" s="101" t="s">
        <v>31</v>
      </c>
      <c r="J5" s="102" t="s">
        <v>32</v>
      </c>
      <c r="K5" s="102" t="s">
        <v>32</v>
      </c>
      <c r="L5" s="101" t="s">
        <v>31</v>
      </c>
      <c r="M5" s="97" t="s">
        <v>29</v>
      </c>
      <c r="N5" s="98" t="s">
        <v>29</v>
      </c>
      <c r="O5" s="103" t="s">
        <v>29</v>
      </c>
      <c r="P5" s="104" t="s">
        <v>29</v>
      </c>
      <c r="Q5" s="97" t="s">
        <v>29</v>
      </c>
      <c r="R5" s="97" t="s">
        <v>33</v>
      </c>
      <c r="S5" s="105" t="s">
        <v>29</v>
      </c>
      <c r="U5" s="88"/>
    </row>
    <row r="6" spans="1:21" ht="26.45" customHeight="1" x14ac:dyDescent="0.25">
      <c r="A6" s="106" t="s">
        <v>90</v>
      </c>
      <c r="B6" s="114" t="s">
        <v>91</v>
      </c>
      <c r="C6" s="115" t="s">
        <v>100</v>
      </c>
      <c r="D6" s="73"/>
      <c r="E6" s="73"/>
      <c r="F6" s="60"/>
      <c r="G6" s="61"/>
      <c r="H6" s="62"/>
      <c r="I6" s="42" t="s">
        <v>34</v>
      </c>
      <c r="J6" s="112"/>
      <c r="K6" s="111"/>
      <c r="L6" s="109"/>
      <c r="M6" s="65"/>
      <c r="N6" s="63"/>
      <c r="O6" s="65"/>
      <c r="P6" s="72"/>
      <c r="Q6" s="66"/>
      <c r="R6" s="73"/>
      <c r="S6" s="66"/>
    </row>
    <row r="7" spans="1:21" ht="30" x14ac:dyDescent="0.25">
      <c r="A7" s="106" t="s">
        <v>90</v>
      </c>
      <c r="B7" s="107" t="s">
        <v>91</v>
      </c>
      <c r="C7" s="113" t="s">
        <v>92</v>
      </c>
      <c r="D7" s="73"/>
      <c r="E7" s="73"/>
      <c r="F7" s="60"/>
      <c r="G7" s="61"/>
      <c r="H7" s="62"/>
      <c r="I7" s="42" t="s">
        <v>34</v>
      </c>
      <c r="J7" s="112"/>
      <c r="K7" s="111"/>
      <c r="L7" s="109"/>
      <c r="M7" s="65"/>
      <c r="N7" s="63"/>
      <c r="O7" s="65"/>
      <c r="P7" s="72"/>
      <c r="Q7" s="66"/>
      <c r="R7" s="73"/>
      <c r="S7" s="66"/>
    </row>
    <row r="8" spans="1:21" ht="30" x14ac:dyDescent="0.25">
      <c r="A8" s="106" t="s">
        <v>90</v>
      </c>
      <c r="B8" s="107" t="s">
        <v>91</v>
      </c>
      <c r="C8" s="113" t="s">
        <v>93</v>
      </c>
      <c r="D8" s="73"/>
      <c r="E8" s="73"/>
      <c r="F8" s="60"/>
      <c r="G8" s="61"/>
      <c r="H8" s="62"/>
      <c r="I8" s="42" t="s">
        <v>34</v>
      </c>
      <c r="J8" s="112"/>
      <c r="K8" s="111"/>
      <c r="L8" s="109"/>
      <c r="M8" s="65"/>
      <c r="N8" s="63"/>
      <c r="O8" s="65"/>
      <c r="P8" s="72"/>
      <c r="Q8" s="66"/>
      <c r="R8" s="73"/>
      <c r="S8" s="66"/>
    </row>
    <row r="9" spans="1:21" ht="30" x14ac:dyDescent="0.25">
      <c r="A9" s="106" t="s">
        <v>90</v>
      </c>
      <c r="B9" s="107" t="s">
        <v>91</v>
      </c>
      <c r="C9" s="113" t="s">
        <v>94</v>
      </c>
      <c r="D9" s="73"/>
      <c r="E9" s="73"/>
      <c r="F9" s="60"/>
      <c r="G9" s="61"/>
      <c r="H9" s="62"/>
      <c r="I9" s="42" t="s">
        <v>34</v>
      </c>
      <c r="J9" s="112"/>
      <c r="K9" s="111"/>
      <c r="L9" s="109"/>
      <c r="M9" s="65"/>
      <c r="N9" s="63"/>
      <c r="O9" s="65"/>
      <c r="P9" s="72"/>
      <c r="Q9" s="66"/>
      <c r="R9" s="73"/>
      <c r="S9" s="66"/>
    </row>
    <row r="10" spans="1:21" ht="30" x14ac:dyDescent="0.25">
      <c r="A10" s="106" t="s">
        <v>90</v>
      </c>
      <c r="B10" s="107" t="s">
        <v>91</v>
      </c>
      <c r="C10" s="113" t="s">
        <v>95</v>
      </c>
      <c r="D10" s="73"/>
      <c r="E10" s="73"/>
      <c r="F10" s="60"/>
      <c r="G10" s="61"/>
      <c r="H10" s="62"/>
      <c r="I10" s="42" t="s">
        <v>34</v>
      </c>
      <c r="J10" s="112"/>
      <c r="K10" s="111"/>
      <c r="L10" s="109"/>
      <c r="M10" s="65"/>
      <c r="N10" s="63"/>
      <c r="O10" s="65"/>
      <c r="P10" s="72"/>
      <c r="Q10" s="66"/>
      <c r="R10" s="73"/>
      <c r="S10" s="66"/>
    </row>
    <row r="11" spans="1:21" ht="30" x14ac:dyDescent="0.25">
      <c r="A11" s="106" t="s">
        <v>90</v>
      </c>
      <c r="B11" s="107" t="s">
        <v>91</v>
      </c>
      <c r="C11" s="113" t="s">
        <v>96</v>
      </c>
      <c r="D11" s="73"/>
      <c r="E11" s="73"/>
      <c r="F11" s="60"/>
      <c r="G11" s="61"/>
      <c r="H11" s="62"/>
      <c r="I11" s="42" t="s">
        <v>34</v>
      </c>
      <c r="J11" s="112"/>
      <c r="K11" s="111"/>
      <c r="L11" s="109"/>
      <c r="M11" s="65"/>
      <c r="N11" s="63"/>
      <c r="O11" s="65"/>
      <c r="P11" s="72"/>
      <c r="Q11" s="66"/>
      <c r="R11" s="73"/>
      <c r="S11" s="66"/>
    </row>
    <row r="12" spans="1:21" ht="30" x14ac:dyDescent="0.25">
      <c r="A12" s="106" t="s">
        <v>90</v>
      </c>
      <c r="B12" s="107" t="s">
        <v>91</v>
      </c>
      <c r="C12" s="113" t="s">
        <v>97</v>
      </c>
      <c r="D12" s="73"/>
      <c r="E12" s="73"/>
      <c r="F12" s="60"/>
      <c r="G12" s="61"/>
      <c r="H12" s="62"/>
      <c r="I12" s="42" t="s">
        <v>34</v>
      </c>
      <c r="J12" s="112"/>
      <c r="K12" s="111"/>
      <c r="L12" s="109"/>
      <c r="M12" s="65"/>
      <c r="N12" s="63"/>
      <c r="O12" s="65"/>
      <c r="P12" s="72"/>
      <c r="Q12" s="66"/>
      <c r="R12" s="73"/>
      <c r="S12" s="66"/>
    </row>
    <row r="13" spans="1:21" ht="30" x14ac:dyDescent="0.25">
      <c r="A13" s="106" t="s">
        <v>90</v>
      </c>
      <c r="B13" s="107" t="s">
        <v>91</v>
      </c>
      <c r="C13" s="113" t="s">
        <v>98</v>
      </c>
      <c r="D13" s="73"/>
      <c r="E13" s="73"/>
      <c r="F13" s="60"/>
      <c r="G13" s="61"/>
      <c r="H13" s="62"/>
      <c r="I13" s="42" t="s">
        <v>34</v>
      </c>
      <c r="J13" s="64"/>
      <c r="K13" s="111"/>
      <c r="L13" s="110"/>
      <c r="M13" s="65"/>
      <c r="N13" s="63"/>
      <c r="O13" s="65"/>
      <c r="P13" s="72"/>
      <c r="Q13" s="66"/>
      <c r="R13" s="73"/>
      <c r="S13" s="66"/>
    </row>
    <row r="14" spans="1:21" ht="30" x14ac:dyDescent="0.25">
      <c r="A14" s="106" t="s">
        <v>90</v>
      </c>
      <c r="B14" s="107" t="s">
        <v>91</v>
      </c>
      <c r="C14" s="113" t="s">
        <v>99</v>
      </c>
      <c r="D14" s="73"/>
      <c r="E14" s="73"/>
      <c r="F14" s="60"/>
      <c r="G14" s="61"/>
      <c r="H14" s="62"/>
      <c r="I14" s="42" t="s">
        <v>34</v>
      </c>
      <c r="J14" s="64"/>
      <c r="K14" s="111"/>
      <c r="L14" s="109"/>
      <c r="M14" s="65"/>
      <c r="N14" s="63"/>
      <c r="O14" s="65"/>
      <c r="P14" s="72"/>
      <c r="Q14" s="66"/>
      <c r="R14" s="73"/>
      <c r="S14" s="66"/>
    </row>
    <row r="15" spans="1:21" ht="30" x14ac:dyDescent="0.25">
      <c r="A15" s="106" t="s">
        <v>90</v>
      </c>
      <c r="B15" s="107" t="s">
        <v>91</v>
      </c>
      <c r="C15" s="113" t="s">
        <v>101</v>
      </c>
      <c r="D15" s="73"/>
      <c r="E15" s="73"/>
      <c r="F15" s="60"/>
      <c r="G15" s="61"/>
      <c r="H15" s="62"/>
      <c r="I15" s="42" t="s">
        <v>34</v>
      </c>
      <c r="J15" s="64"/>
      <c r="K15" s="111"/>
      <c r="L15" s="109"/>
      <c r="M15" s="65"/>
      <c r="N15" s="63"/>
      <c r="O15" s="65"/>
      <c r="P15" s="72"/>
      <c r="Q15" s="66"/>
      <c r="R15" s="73"/>
      <c r="S15" s="66"/>
    </row>
    <row r="16" spans="1:21" ht="30" x14ac:dyDescent="0.25">
      <c r="A16" s="106" t="s">
        <v>90</v>
      </c>
      <c r="B16" s="107" t="s">
        <v>91</v>
      </c>
      <c r="C16" s="116" t="s">
        <v>102</v>
      </c>
      <c r="D16" s="73"/>
      <c r="E16" s="73"/>
      <c r="F16" s="60"/>
      <c r="G16" s="61"/>
      <c r="H16" s="62"/>
      <c r="I16" s="42" t="s">
        <v>34</v>
      </c>
      <c r="J16" s="64"/>
      <c r="K16" s="111"/>
      <c r="L16" s="109"/>
      <c r="M16" s="65"/>
      <c r="N16" s="63"/>
      <c r="O16" s="65"/>
      <c r="P16" s="72"/>
      <c r="Q16" s="66"/>
      <c r="R16" s="73"/>
      <c r="S16" s="66"/>
    </row>
  </sheetData>
  <autoFilter ref="A4:S4" xr:uid="{A58012AC-CB78-4921-BBBF-9CA785B6C01D}"/>
  <mergeCells count="8">
    <mergeCell ref="A2:S2"/>
    <mergeCell ref="A1:S1"/>
    <mergeCell ref="L3:N3"/>
    <mergeCell ref="O3:S3"/>
    <mergeCell ref="A3:B3"/>
    <mergeCell ref="H3:I3"/>
    <mergeCell ref="J3:K3"/>
    <mergeCell ref="C3:F3"/>
  </mergeCells>
  <conditionalFormatting sqref="A5">
    <cfRule type="duplicateValues" dxfId="2" priority="2"/>
  </conditionalFormatting>
  <conditionalFormatting sqref="B5">
    <cfRule type="duplicateValues" dxfId="1" priority="3"/>
  </conditionalFormatting>
  <dataValidations disablePrompts="1" count="2">
    <dataValidation type="list" allowBlank="1" showInputMessage="1" showErrorMessage="1" sqref="N6:N16" xr:uid="{2D83A6B0-FF8E-4582-96AF-D4279E05F89D}">
      <formula1>"OUI, NON"</formula1>
    </dataValidation>
    <dataValidation type="list" allowBlank="1" showInputMessage="1" showErrorMessage="1" sqref="P6:P16" xr:uid="{BD7CB363-4F48-4E1E-9AB6-52B940429C2D}">
      <formula1>"AOP, AOC, IGP, STG, RUP, HVE, CE2, EQUITABLE, LABEL ROUGE, PECHE DURABLE, FERMIER"</formula1>
    </dataValidation>
  </dataValidations>
  <pageMargins left="0.7" right="0.7" top="0.75" bottom="0.75" header="0.3" footer="0.3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4CDE8B-97FB-4A75-9259-3B660332EE20}">
  <dimension ref="A1:E15"/>
  <sheetViews>
    <sheetView tabSelected="1" workbookViewId="0">
      <selection activeCell="B12" sqref="B12"/>
    </sheetView>
  </sheetViews>
  <sheetFormatPr baseColWidth="10" defaultColWidth="30" defaultRowHeight="15" x14ac:dyDescent="0.25"/>
  <cols>
    <col min="1" max="1" width="36.140625" style="43" bestFit="1" customWidth="1"/>
    <col min="2" max="2" width="22.28515625" style="43" bestFit="1" customWidth="1"/>
    <col min="3" max="3" width="21.85546875" style="43" bestFit="1" customWidth="1"/>
    <col min="4" max="4" width="14.7109375" style="43" bestFit="1" customWidth="1"/>
    <col min="5" max="5" width="16.28515625" style="43" bestFit="1" customWidth="1"/>
    <col min="6" max="16384" width="30" style="43"/>
  </cols>
  <sheetData>
    <row r="1" spans="1:5" s="37" customFormat="1" ht="69.75" customHeight="1" thickBot="1" x14ac:dyDescent="0.55000000000000004">
      <c r="A1" s="46" t="s">
        <v>2</v>
      </c>
      <c r="B1" s="47" t="s">
        <v>35</v>
      </c>
      <c r="C1" s="126" t="s">
        <v>4</v>
      </c>
      <c r="D1" s="127"/>
      <c r="E1" s="48" t="s">
        <v>36</v>
      </c>
    </row>
    <row r="2" spans="1:5" s="39" customFormat="1" ht="42" x14ac:dyDescent="0.25">
      <c r="A2" s="49" t="s">
        <v>10</v>
      </c>
      <c r="B2" s="50" t="s">
        <v>37</v>
      </c>
      <c r="C2" s="71" t="s">
        <v>15</v>
      </c>
      <c r="D2" s="51" t="s">
        <v>16</v>
      </c>
      <c r="E2" s="52" t="s">
        <v>38</v>
      </c>
    </row>
    <row r="3" spans="1:5" s="39" customFormat="1" ht="26.25" thickBot="1" x14ac:dyDescent="0.3">
      <c r="A3" s="53" t="s">
        <v>27</v>
      </c>
      <c r="B3" s="54" t="s">
        <v>27</v>
      </c>
      <c r="C3" s="70" t="s">
        <v>39</v>
      </c>
      <c r="D3" s="55" t="s">
        <v>31</v>
      </c>
      <c r="E3" s="56" t="s">
        <v>40</v>
      </c>
    </row>
    <row r="4" spans="1:5" x14ac:dyDescent="0.25">
      <c r="A4" s="44" t="str">
        <f>'BPU LOT 7'!C6</f>
        <v>Sauté bœuf (bourguignon) 60 grs</v>
      </c>
      <c r="B4" s="45">
        <v>200</v>
      </c>
      <c r="C4" s="41">
        <f>'BPU LOT 7'!H6</f>
        <v>0</v>
      </c>
      <c r="D4" s="42" t="str">
        <f>'BPU LOT 7'!I6</f>
        <v>kg</v>
      </c>
      <c r="E4" s="67">
        <f t="shared" ref="E4:E14" si="0">B4*C4</f>
        <v>0</v>
      </c>
    </row>
    <row r="5" spans="1:5" x14ac:dyDescent="0.25">
      <c r="A5" s="44" t="str">
        <f>'BPU LOT 7'!C7</f>
        <v xml:space="preserve">   Milieu de rumsteak x 2 kg</v>
      </c>
      <c r="B5" s="45">
        <v>50</v>
      </c>
      <c r="C5" s="41">
        <f>'BPU LOT 7'!H7</f>
        <v>0</v>
      </c>
      <c r="D5" s="42" t="str">
        <f>'BPU LOT 7'!I7</f>
        <v>kg</v>
      </c>
      <c r="E5" s="67">
        <f t="shared" si="0"/>
        <v>0</v>
      </c>
    </row>
    <row r="6" spans="1:5" x14ac:dyDescent="0.25">
      <c r="A6" s="44" t="str">
        <f>'BPU LOT 7'!C8</f>
        <v xml:space="preserve">   Paleron </v>
      </c>
      <c r="B6" s="45">
        <v>100</v>
      </c>
      <c r="C6" s="41">
        <f>'BPU LOT 7'!H8</f>
        <v>0</v>
      </c>
      <c r="D6" s="42" t="str">
        <f>'BPU LOT 7'!I8</f>
        <v>kg</v>
      </c>
      <c r="E6" s="67">
        <f t="shared" si="0"/>
        <v>0</v>
      </c>
    </row>
    <row r="7" spans="1:5" x14ac:dyDescent="0.25">
      <c r="A7" s="44" t="str">
        <f>'BPU LOT 7'!C9</f>
        <v xml:space="preserve">   Roti de bœuf cuit (macreuse)</v>
      </c>
      <c r="B7" s="45">
        <v>100</v>
      </c>
      <c r="C7" s="41">
        <f>'BPU LOT 7'!H9</f>
        <v>0</v>
      </c>
      <c r="D7" s="42" t="str">
        <f>'BPU LOT 7'!I9</f>
        <v>kg</v>
      </c>
      <c r="E7" s="67">
        <f t="shared" si="0"/>
        <v>0</v>
      </c>
    </row>
    <row r="8" spans="1:5" x14ac:dyDescent="0.25">
      <c r="A8" s="44" t="str">
        <f>'BPU LOT 7'!C10</f>
        <v xml:space="preserve">   Viande haché 10 % MG</v>
      </c>
      <c r="B8" s="45">
        <v>200</v>
      </c>
      <c r="C8" s="41">
        <f>'BPU LOT 7'!H10</f>
        <v>0</v>
      </c>
      <c r="D8" s="42" t="str">
        <f>'BPU LOT 7'!I10</f>
        <v>kg</v>
      </c>
      <c r="E8" s="67">
        <f t="shared" si="0"/>
        <v>0</v>
      </c>
    </row>
    <row r="9" spans="1:5" x14ac:dyDescent="0.25">
      <c r="A9" s="44" t="str">
        <f>'BPU LOT 7'!C11</f>
        <v xml:space="preserve">   Emincé de bœuf</v>
      </c>
      <c r="B9" s="45">
        <v>100</v>
      </c>
      <c r="C9" s="41">
        <f>'BPU LOT 7'!H11</f>
        <v>0</v>
      </c>
      <c r="D9" s="42" t="str">
        <f>'BPU LOT 7'!I11</f>
        <v>kg</v>
      </c>
      <c r="E9" s="67">
        <f t="shared" si="0"/>
        <v>0</v>
      </c>
    </row>
    <row r="10" spans="1:5" x14ac:dyDescent="0.25">
      <c r="A10" s="44" t="str">
        <f>'BPU LOT 7'!C12</f>
        <v xml:space="preserve">   Escalopes fine 100 gr</v>
      </c>
      <c r="B10" s="45">
        <v>50</v>
      </c>
      <c r="C10" s="41">
        <f>'BPU LOT 7'!H12</f>
        <v>0</v>
      </c>
      <c r="D10" s="42" t="str">
        <f>'BPU LOT 7'!I12</f>
        <v>kg</v>
      </c>
      <c r="E10" s="67">
        <f t="shared" si="0"/>
        <v>0</v>
      </c>
    </row>
    <row r="11" spans="1:5" x14ac:dyDescent="0.25">
      <c r="A11" s="44" t="str">
        <f>'BPU LOT 7'!C13</f>
        <v xml:space="preserve">   Rôti épaule</v>
      </c>
      <c r="B11" s="45">
        <v>150</v>
      </c>
      <c r="C11" s="41">
        <f>'BPU LOT 7'!H13</f>
        <v>0</v>
      </c>
      <c r="D11" s="42" t="str">
        <f>'BPU LOT 7'!I13</f>
        <v>kg</v>
      </c>
      <c r="E11" s="67">
        <f t="shared" si="0"/>
        <v>0</v>
      </c>
    </row>
    <row r="12" spans="1:5" x14ac:dyDescent="0.25">
      <c r="A12" s="44" t="str">
        <f>'BPU LOT 7'!C14</f>
        <v xml:space="preserve">   Sauté de veau sans os</v>
      </c>
      <c r="B12" s="45">
        <v>150</v>
      </c>
      <c r="C12" s="41">
        <f>'BPU LOT 7'!H14</f>
        <v>0</v>
      </c>
      <c r="D12" s="42" t="str">
        <f>'BPU LOT 7'!I14</f>
        <v>kg</v>
      </c>
      <c r="E12" s="67">
        <f t="shared" si="0"/>
        <v>0</v>
      </c>
    </row>
    <row r="13" spans="1:5" x14ac:dyDescent="0.25">
      <c r="A13" s="44" t="str">
        <f>'BPU LOT 7'!C15</f>
        <v xml:space="preserve">   Sauté d'agneau</v>
      </c>
      <c r="B13" s="45">
        <v>50</v>
      </c>
      <c r="C13" s="41">
        <f>'BPU LOT 7'!H15</f>
        <v>0</v>
      </c>
      <c r="D13" s="42" t="str">
        <f>'BPU LOT 7'!I15</f>
        <v>kg</v>
      </c>
      <c r="E13" s="67">
        <f t="shared" si="0"/>
        <v>0</v>
      </c>
    </row>
    <row r="14" spans="1:5" x14ac:dyDescent="0.25">
      <c r="A14" s="44" t="str">
        <f>'BPU LOT 7'!C16</f>
        <v xml:space="preserve">   Epaule d'agneau déssossée</v>
      </c>
      <c r="B14" s="45">
        <v>50</v>
      </c>
      <c r="C14" s="41">
        <f>'BPU LOT 7'!H16</f>
        <v>0</v>
      </c>
      <c r="D14" s="42" t="str">
        <f>'BPU LOT 7'!I16</f>
        <v>kg</v>
      </c>
      <c r="E14" s="67">
        <f t="shared" si="0"/>
        <v>0</v>
      </c>
    </row>
    <row r="15" spans="1:5" ht="15.75" thickBot="1" x14ac:dyDescent="0.3">
      <c r="D15" s="68" t="s">
        <v>38</v>
      </c>
      <c r="E15" s="69">
        <f>SUM(E4:E14)</f>
        <v>0</v>
      </c>
    </row>
  </sheetData>
  <mergeCells count="1">
    <mergeCell ref="C1:D1"/>
  </mergeCells>
  <conditionalFormatting sqref="A3">
    <cfRule type="duplicateValues" dxfId="0" priority="1"/>
  </conditionalFormatting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36"/>
  <sheetViews>
    <sheetView topLeftCell="A16" zoomScale="110" zoomScaleNormal="110" workbookViewId="0">
      <selection activeCell="G21" sqref="G21"/>
    </sheetView>
  </sheetViews>
  <sheetFormatPr baseColWidth="10" defaultColWidth="11.42578125" defaultRowHeight="15" x14ac:dyDescent="0.25"/>
  <cols>
    <col min="1" max="1" width="41.7109375" customWidth="1"/>
    <col min="2" max="2" width="6" customWidth="1"/>
    <col min="3" max="3" width="5.85546875" customWidth="1"/>
    <col min="4" max="4" width="8.140625" customWidth="1"/>
    <col min="5" max="5" width="9.7109375" customWidth="1"/>
    <col min="6" max="6" width="9.42578125" customWidth="1"/>
    <col min="7" max="7" width="21.42578125" customWidth="1"/>
    <col min="8" max="8" width="11.28515625" customWidth="1"/>
    <col min="9" max="9" width="10.7109375" bestFit="1" customWidth="1"/>
    <col min="10" max="10" width="13.85546875" customWidth="1"/>
    <col min="11" max="13" width="11.42578125" customWidth="1"/>
  </cols>
  <sheetData>
    <row r="1" spans="1:13" ht="15.75" thickBot="1" x14ac:dyDescent="0.3">
      <c r="A1" t="s">
        <v>41</v>
      </c>
    </row>
    <row r="2" spans="1:13" ht="15.75" thickBot="1" x14ac:dyDescent="0.3">
      <c r="A2" t="s">
        <v>42</v>
      </c>
      <c r="F2" s="31" t="s">
        <v>43</v>
      </c>
      <c r="G2" s="32"/>
      <c r="H2" s="33"/>
      <c r="I2" s="34"/>
    </row>
    <row r="4" spans="1:13" x14ac:dyDescent="0.25">
      <c r="A4" s="5" t="s">
        <v>44</v>
      </c>
      <c r="F4" t="s">
        <v>45</v>
      </c>
    </row>
    <row r="5" spans="1:13" ht="15.75" thickBot="1" x14ac:dyDescent="0.3"/>
    <row r="6" spans="1:13" s="2" customFormat="1" ht="34.5" customHeight="1" thickBot="1" x14ac:dyDescent="0.3">
      <c r="A6" s="13" t="s">
        <v>46</v>
      </c>
      <c r="B6" s="18" t="s">
        <v>47</v>
      </c>
      <c r="C6" s="10" t="s">
        <v>48</v>
      </c>
      <c r="D6" s="74" t="s">
        <v>49</v>
      </c>
      <c r="E6" s="75" t="s">
        <v>50</v>
      </c>
      <c r="F6" s="11" t="s">
        <v>51</v>
      </c>
      <c r="G6" s="24" t="s">
        <v>52</v>
      </c>
      <c r="H6" s="24" t="s">
        <v>53</v>
      </c>
      <c r="I6" s="12" t="s">
        <v>54</v>
      </c>
      <c r="J6" s="74" t="s">
        <v>55</v>
      </c>
    </row>
    <row r="7" spans="1:13" ht="24.95" customHeight="1" thickBot="1" x14ac:dyDescent="0.3">
      <c r="A7" s="14" t="s">
        <v>56</v>
      </c>
      <c r="B7" s="27"/>
      <c r="C7" s="16" t="s">
        <v>57</v>
      </c>
      <c r="D7" s="76"/>
      <c r="E7" s="77">
        <v>100</v>
      </c>
      <c r="F7" s="20">
        <v>350</v>
      </c>
      <c r="G7" s="28"/>
      <c r="H7" s="29"/>
      <c r="I7" s="22">
        <f t="shared" ref="I7:I27" si="0">E7*H7</f>
        <v>0</v>
      </c>
      <c r="J7" s="78">
        <f>I7*1.055</f>
        <v>0</v>
      </c>
      <c r="K7">
        <v>4.07</v>
      </c>
      <c r="L7">
        <f>E7*K7</f>
        <v>407</v>
      </c>
      <c r="M7">
        <f>L7*1.055</f>
        <v>429.38499999999999</v>
      </c>
    </row>
    <row r="8" spans="1:13" ht="24.95" customHeight="1" thickBot="1" x14ac:dyDescent="0.3">
      <c r="A8" s="14" t="s">
        <v>58</v>
      </c>
      <c r="B8" s="27"/>
      <c r="C8" s="16" t="s">
        <v>59</v>
      </c>
      <c r="D8" s="79"/>
      <c r="E8" s="77">
        <v>2000</v>
      </c>
      <c r="F8" s="20">
        <v>4000</v>
      </c>
      <c r="G8" s="28"/>
      <c r="H8" s="29"/>
      <c r="I8" s="22">
        <f t="shared" si="0"/>
        <v>0</v>
      </c>
      <c r="J8" s="78">
        <f t="shared" ref="J8:J29" si="1">I8*1.055</f>
        <v>0</v>
      </c>
      <c r="K8">
        <v>0.44700000000000001</v>
      </c>
      <c r="L8">
        <f t="shared" ref="L8:L29" si="2">E8*K8</f>
        <v>894</v>
      </c>
      <c r="M8">
        <f t="shared" ref="M8:M30" si="3">L8*1.055</f>
        <v>943.17</v>
      </c>
    </row>
    <row r="9" spans="1:13" ht="24.95" customHeight="1" thickBot="1" x14ac:dyDescent="0.3">
      <c r="A9" s="14" t="s">
        <v>60</v>
      </c>
      <c r="B9" s="27"/>
      <c r="C9" s="16" t="s">
        <v>57</v>
      </c>
      <c r="D9" s="76"/>
      <c r="E9" s="77">
        <v>250</v>
      </c>
      <c r="F9" s="20">
        <v>500</v>
      </c>
      <c r="G9" s="28"/>
      <c r="H9" s="29"/>
      <c r="I9" s="22">
        <f t="shared" si="0"/>
        <v>0</v>
      </c>
      <c r="J9" s="78">
        <f t="shared" si="1"/>
        <v>0</v>
      </c>
      <c r="K9">
        <v>2.89</v>
      </c>
      <c r="L9">
        <f t="shared" si="2"/>
        <v>722.5</v>
      </c>
      <c r="M9">
        <f t="shared" si="3"/>
        <v>762.23749999999995</v>
      </c>
    </row>
    <row r="10" spans="1:13" ht="24.95" customHeight="1" thickBot="1" x14ac:dyDescent="0.3">
      <c r="A10" s="14" t="s">
        <v>61</v>
      </c>
      <c r="B10" s="27"/>
      <c r="C10" s="16" t="s">
        <v>59</v>
      </c>
      <c r="D10" s="76"/>
      <c r="E10" s="77">
        <v>200</v>
      </c>
      <c r="F10" s="20">
        <v>600</v>
      </c>
      <c r="G10" s="28"/>
      <c r="H10" s="29"/>
      <c r="I10" s="22">
        <f t="shared" si="0"/>
        <v>0</v>
      </c>
      <c r="J10" s="78">
        <f t="shared" si="1"/>
        <v>0</v>
      </c>
      <c r="K10">
        <v>7.9000000000000001E-2</v>
      </c>
      <c r="L10">
        <f t="shared" si="2"/>
        <v>15.8</v>
      </c>
      <c r="M10">
        <f t="shared" si="3"/>
        <v>16.669</v>
      </c>
    </row>
    <row r="11" spans="1:13" ht="24.95" customHeight="1" thickBot="1" x14ac:dyDescent="0.3">
      <c r="A11" s="14" t="s">
        <v>62</v>
      </c>
      <c r="B11" s="27"/>
      <c r="C11" s="16" t="s">
        <v>59</v>
      </c>
      <c r="D11" s="76"/>
      <c r="E11" s="77">
        <v>200</v>
      </c>
      <c r="F11" s="20">
        <v>600</v>
      </c>
      <c r="G11" s="28"/>
      <c r="H11" s="29"/>
      <c r="I11" s="22">
        <f t="shared" si="0"/>
        <v>0</v>
      </c>
      <c r="J11" s="78">
        <f t="shared" si="1"/>
        <v>0</v>
      </c>
      <c r="K11">
        <v>7.9000000000000001E-2</v>
      </c>
      <c r="L11">
        <f t="shared" si="2"/>
        <v>15.8</v>
      </c>
      <c r="M11">
        <f t="shared" si="3"/>
        <v>16.669</v>
      </c>
    </row>
    <row r="12" spans="1:13" ht="24.95" customHeight="1" thickBot="1" x14ac:dyDescent="0.3">
      <c r="A12" s="14" t="s">
        <v>63</v>
      </c>
      <c r="B12" s="27"/>
      <c r="C12" s="16" t="s">
        <v>59</v>
      </c>
      <c r="D12" s="76"/>
      <c r="E12" s="77">
        <v>200</v>
      </c>
      <c r="F12" s="20">
        <v>600</v>
      </c>
      <c r="G12" s="28"/>
      <c r="H12" s="29"/>
      <c r="I12" s="22">
        <f t="shared" si="0"/>
        <v>0</v>
      </c>
      <c r="J12" s="78">
        <f t="shared" si="1"/>
        <v>0</v>
      </c>
      <c r="K12">
        <v>0.67400000000000004</v>
      </c>
      <c r="L12">
        <f t="shared" si="2"/>
        <v>134.80000000000001</v>
      </c>
      <c r="M12">
        <f t="shared" si="3"/>
        <v>142.214</v>
      </c>
    </row>
    <row r="13" spans="1:13" ht="24.95" customHeight="1" thickBot="1" x14ac:dyDescent="0.3">
      <c r="A13" s="15" t="s">
        <v>64</v>
      </c>
      <c r="B13" s="19"/>
      <c r="C13" s="17" t="s">
        <v>57</v>
      </c>
      <c r="D13" s="80" t="s">
        <v>65</v>
      </c>
      <c r="E13" s="81">
        <v>300</v>
      </c>
      <c r="F13" s="21">
        <v>1000</v>
      </c>
      <c r="G13" s="25"/>
      <c r="H13" s="26"/>
      <c r="I13" s="23">
        <f t="shared" si="0"/>
        <v>0</v>
      </c>
      <c r="J13" s="82">
        <f t="shared" si="1"/>
        <v>0</v>
      </c>
      <c r="K13">
        <v>3.77</v>
      </c>
      <c r="L13">
        <f t="shared" si="2"/>
        <v>1131</v>
      </c>
      <c r="M13">
        <f t="shared" si="3"/>
        <v>1193.2049999999999</v>
      </c>
    </row>
    <row r="14" spans="1:13" ht="24.95" customHeight="1" thickBot="1" x14ac:dyDescent="0.3">
      <c r="A14" s="14" t="s">
        <v>66</v>
      </c>
      <c r="B14" s="27"/>
      <c r="C14" s="16" t="s">
        <v>59</v>
      </c>
      <c r="D14" s="76"/>
      <c r="E14" s="77">
        <v>100</v>
      </c>
      <c r="F14" s="20">
        <v>300</v>
      </c>
      <c r="G14" s="28"/>
      <c r="H14" s="29"/>
      <c r="I14" s="22">
        <f t="shared" si="0"/>
        <v>0</v>
      </c>
      <c r="J14" s="78">
        <f t="shared" si="1"/>
        <v>0</v>
      </c>
      <c r="K14">
        <v>0.155</v>
      </c>
      <c r="L14">
        <f t="shared" si="2"/>
        <v>15.5</v>
      </c>
      <c r="M14">
        <f t="shared" si="3"/>
        <v>16.352499999999999</v>
      </c>
    </row>
    <row r="15" spans="1:13" ht="24.95" customHeight="1" thickBot="1" x14ac:dyDescent="0.3">
      <c r="A15" s="14" t="s">
        <v>67</v>
      </c>
      <c r="B15" s="27"/>
      <c r="C15" s="16" t="s">
        <v>34</v>
      </c>
      <c r="D15" s="76"/>
      <c r="E15" s="77">
        <v>400</v>
      </c>
      <c r="F15" s="20">
        <v>600</v>
      </c>
      <c r="G15" s="28"/>
      <c r="H15" s="29"/>
      <c r="I15" s="22">
        <f t="shared" si="0"/>
        <v>0</v>
      </c>
      <c r="J15" s="78">
        <f t="shared" si="1"/>
        <v>0</v>
      </c>
      <c r="K15">
        <v>3.7</v>
      </c>
      <c r="L15">
        <f t="shared" si="2"/>
        <v>1480</v>
      </c>
      <c r="M15">
        <f t="shared" si="3"/>
        <v>1561.3999999999999</v>
      </c>
    </row>
    <row r="16" spans="1:13" ht="24.95" customHeight="1" thickBot="1" x14ac:dyDescent="0.3">
      <c r="A16" s="14" t="s">
        <v>68</v>
      </c>
      <c r="B16" s="27"/>
      <c r="C16" s="16" t="s">
        <v>57</v>
      </c>
      <c r="D16" s="76"/>
      <c r="E16" s="77">
        <v>300</v>
      </c>
      <c r="F16" s="20">
        <v>600</v>
      </c>
      <c r="G16" s="28"/>
      <c r="H16" s="29"/>
      <c r="I16" s="22">
        <f t="shared" si="0"/>
        <v>0</v>
      </c>
      <c r="J16" s="78">
        <f t="shared" si="1"/>
        <v>0</v>
      </c>
      <c r="K16">
        <v>3.62</v>
      </c>
      <c r="L16">
        <f t="shared" si="2"/>
        <v>1086</v>
      </c>
      <c r="M16">
        <f t="shared" si="3"/>
        <v>1145.73</v>
      </c>
    </row>
    <row r="17" spans="1:13" ht="24.95" customHeight="1" thickBot="1" x14ac:dyDescent="0.3">
      <c r="A17" s="15" t="s">
        <v>69</v>
      </c>
      <c r="B17" s="19"/>
      <c r="C17" s="17" t="s">
        <v>59</v>
      </c>
      <c r="D17" s="80" t="s">
        <v>65</v>
      </c>
      <c r="E17" s="81">
        <v>100</v>
      </c>
      <c r="F17" s="21">
        <v>300</v>
      </c>
      <c r="G17" s="25"/>
      <c r="H17" s="26"/>
      <c r="I17" s="23">
        <f t="shared" si="0"/>
        <v>0</v>
      </c>
      <c r="J17" s="82">
        <f t="shared" si="1"/>
        <v>0</v>
      </c>
      <c r="K17">
        <v>0.16300000000000001</v>
      </c>
      <c r="L17">
        <f t="shared" si="2"/>
        <v>16.3</v>
      </c>
      <c r="M17">
        <f t="shared" si="3"/>
        <v>17.1965</v>
      </c>
    </row>
    <row r="18" spans="1:13" ht="24.95" customHeight="1" thickBot="1" x14ac:dyDescent="0.3">
      <c r="A18" s="14" t="s">
        <v>70</v>
      </c>
      <c r="B18" s="27"/>
      <c r="C18" s="16" t="s">
        <v>57</v>
      </c>
      <c r="D18" s="76"/>
      <c r="E18" s="77">
        <v>100</v>
      </c>
      <c r="F18" s="20">
        <v>300</v>
      </c>
      <c r="G18" s="28"/>
      <c r="H18" s="29"/>
      <c r="I18" s="22">
        <f t="shared" si="0"/>
        <v>0</v>
      </c>
      <c r="J18" s="78">
        <f t="shared" si="1"/>
        <v>0</v>
      </c>
      <c r="K18">
        <v>1.4</v>
      </c>
      <c r="L18">
        <f t="shared" si="2"/>
        <v>140</v>
      </c>
      <c r="M18">
        <f t="shared" si="3"/>
        <v>147.69999999999999</v>
      </c>
    </row>
    <row r="19" spans="1:13" ht="24.95" customHeight="1" thickBot="1" x14ac:dyDescent="0.3">
      <c r="A19" s="15" t="s">
        <v>71</v>
      </c>
      <c r="B19" s="19"/>
      <c r="C19" s="17" t="s">
        <v>57</v>
      </c>
      <c r="D19" s="80" t="s">
        <v>65</v>
      </c>
      <c r="E19" s="81">
        <v>600</v>
      </c>
      <c r="F19" s="21">
        <v>1200</v>
      </c>
      <c r="G19" s="25"/>
      <c r="H19" s="26"/>
      <c r="I19" s="23">
        <f t="shared" si="0"/>
        <v>0</v>
      </c>
      <c r="J19" s="82">
        <f t="shared" si="1"/>
        <v>0</v>
      </c>
      <c r="K19">
        <v>2.1800000000000002</v>
      </c>
      <c r="L19">
        <f t="shared" si="2"/>
        <v>1308</v>
      </c>
      <c r="M19">
        <f t="shared" si="3"/>
        <v>1379.9399999999998</v>
      </c>
    </row>
    <row r="20" spans="1:13" ht="24.95" customHeight="1" thickBot="1" x14ac:dyDescent="0.3">
      <c r="A20" s="15" t="s">
        <v>72</v>
      </c>
      <c r="B20" s="19"/>
      <c r="C20" s="17" t="s">
        <v>57</v>
      </c>
      <c r="D20" s="80" t="s">
        <v>65</v>
      </c>
      <c r="E20" s="81">
        <v>200</v>
      </c>
      <c r="F20" s="21">
        <v>800</v>
      </c>
      <c r="G20" s="25"/>
      <c r="H20" s="26"/>
      <c r="I20" s="23">
        <f t="shared" si="0"/>
        <v>0</v>
      </c>
      <c r="J20" s="82">
        <f t="shared" si="1"/>
        <v>0</v>
      </c>
      <c r="K20">
        <v>3.44</v>
      </c>
      <c r="L20">
        <f t="shared" si="2"/>
        <v>688</v>
      </c>
      <c r="M20">
        <f t="shared" si="3"/>
        <v>725.83999999999992</v>
      </c>
    </row>
    <row r="21" spans="1:13" ht="24.95" customHeight="1" thickBot="1" x14ac:dyDescent="0.3">
      <c r="A21" s="14" t="s">
        <v>73</v>
      </c>
      <c r="B21" s="27"/>
      <c r="C21" s="16" t="s">
        <v>59</v>
      </c>
      <c r="D21" s="76"/>
      <c r="E21" s="77">
        <v>20</v>
      </c>
      <c r="F21" s="20">
        <v>60</v>
      </c>
      <c r="G21" s="28"/>
      <c r="H21" s="29"/>
      <c r="I21" s="22">
        <f t="shared" si="0"/>
        <v>0</v>
      </c>
      <c r="J21" s="78">
        <f t="shared" si="1"/>
        <v>0</v>
      </c>
      <c r="K21">
        <v>13.27</v>
      </c>
      <c r="L21">
        <f t="shared" si="2"/>
        <v>265.39999999999998</v>
      </c>
      <c r="M21">
        <f t="shared" si="3"/>
        <v>279.99699999999996</v>
      </c>
    </row>
    <row r="22" spans="1:13" ht="24.95" customHeight="1" thickBot="1" x14ac:dyDescent="0.3">
      <c r="A22" s="14" t="s">
        <v>74</v>
      </c>
      <c r="B22" s="27"/>
      <c r="C22" s="16" t="s">
        <v>57</v>
      </c>
      <c r="D22" s="76"/>
      <c r="E22" s="77">
        <v>200</v>
      </c>
      <c r="F22" s="20">
        <v>800</v>
      </c>
      <c r="G22" s="28"/>
      <c r="H22" s="29"/>
      <c r="I22" s="22">
        <f t="shared" si="0"/>
        <v>0</v>
      </c>
      <c r="J22" s="78">
        <f t="shared" si="1"/>
        <v>0</v>
      </c>
      <c r="K22">
        <v>2.72</v>
      </c>
      <c r="L22">
        <f t="shared" si="2"/>
        <v>544</v>
      </c>
      <c r="M22">
        <f t="shared" si="3"/>
        <v>573.91999999999996</v>
      </c>
    </row>
    <row r="23" spans="1:13" ht="24.95" customHeight="1" thickBot="1" x14ac:dyDescent="0.3">
      <c r="A23" s="14" t="s">
        <v>75</v>
      </c>
      <c r="B23" s="27"/>
      <c r="C23" s="16" t="s">
        <v>57</v>
      </c>
      <c r="D23" s="76"/>
      <c r="E23" s="77">
        <v>150</v>
      </c>
      <c r="F23" s="20">
        <v>300</v>
      </c>
      <c r="G23" s="28"/>
      <c r="H23" s="29"/>
      <c r="I23" s="22">
        <f t="shared" si="0"/>
        <v>0</v>
      </c>
      <c r="J23" s="78">
        <f t="shared" si="1"/>
        <v>0</v>
      </c>
      <c r="K23">
        <v>3.49</v>
      </c>
      <c r="L23">
        <f t="shared" si="2"/>
        <v>523.5</v>
      </c>
      <c r="M23">
        <f t="shared" si="3"/>
        <v>552.29250000000002</v>
      </c>
    </row>
    <row r="24" spans="1:13" ht="24.95" customHeight="1" thickBot="1" x14ac:dyDescent="0.3">
      <c r="A24" s="14" t="s">
        <v>76</v>
      </c>
      <c r="B24" s="27"/>
      <c r="C24" s="16" t="s">
        <v>57</v>
      </c>
      <c r="D24" s="76"/>
      <c r="E24" s="77">
        <v>300</v>
      </c>
      <c r="F24" s="20">
        <v>600</v>
      </c>
      <c r="G24" s="28"/>
      <c r="H24" s="29"/>
      <c r="I24" s="22">
        <f t="shared" si="0"/>
        <v>0</v>
      </c>
      <c r="J24" s="78">
        <f t="shared" si="1"/>
        <v>0</v>
      </c>
      <c r="K24">
        <v>3.28</v>
      </c>
      <c r="L24">
        <f t="shared" si="2"/>
        <v>983.99999999999989</v>
      </c>
      <c r="M24">
        <f t="shared" si="3"/>
        <v>1038.1199999999999</v>
      </c>
    </row>
    <row r="25" spans="1:13" ht="24.95" customHeight="1" thickBot="1" x14ac:dyDescent="0.3">
      <c r="A25" s="14" t="s">
        <v>77</v>
      </c>
      <c r="B25" s="27"/>
      <c r="C25" s="16" t="s">
        <v>59</v>
      </c>
      <c r="D25" s="76"/>
      <c r="E25" s="77">
        <v>200</v>
      </c>
      <c r="F25" s="20">
        <v>400</v>
      </c>
      <c r="G25" s="28"/>
      <c r="H25" s="29"/>
      <c r="I25" s="22">
        <f t="shared" si="0"/>
        <v>0</v>
      </c>
      <c r="J25" s="78">
        <f t="shared" si="1"/>
        <v>0</v>
      </c>
      <c r="K25">
        <v>1.24</v>
      </c>
      <c r="L25">
        <f t="shared" si="2"/>
        <v>248</v>
      </c>
      <c r="M25">
        <f t="shared" si="3"/>
        <v>261.64</v>
      </c>
    </row>
    <row r="26" spans="1:13" ht="24.95" customHeight="1" thickBot="1" x14ac:dyDescent="0.3">
      <c r="A26" s="14" t="s">
        <v>78</v>
      </c>
      <c r="B26" s="27"/>
      <c r="C26" s="16" t="s">
        <v>59</v>
      </c>
      <c r="D26" s="76"/>
      <c r="E26" s="77">
        <v>200</v>
      </c>
      <c r="F26" s="20">
        <v>400</v>
      </c>
      <c r="G26" s="28"/>
      <c r="H26" s="29"/>
      <c r="I26" s="22">
        <f t="shared" si="0"/>
        <v>0</v>
      </c>
      <c r="J26" s="78">
        <f t="shared" si="1"/>
        <v>0</v>
      </c>
      <c r="K26">
        <v>1.01</v>
      </c>
      <c r="L26">
        <f t="shared" si="2"/>
        <v>202</v>
      </c>
      <c r="M26">
        <f t="shared" si="3"/>
        <v>213.10999999999999</v>
      </c>
    </row>
    <row r="27" spans="1:13" ht="24.95" customHeight="1" thickBot="1" x14ac:dyDescent="0.3">
      <c r="A27" s="15" t="s">
        <v>79</v>
      </c>
      <c r="B27" s="19"/>
      <c r="C27" s="17" t="s">
        <v>57</v>
      </c>
      <c r="D27" s="80" t="s">
        <v>65</v>
      </c>
      <c r="E27" s="81">
        <v>300</v>
      </c>
      <c r="F27" s="21">
        <v>900</v>
      </c>
      <c r="G27" s="25"/>
      <c r="H27" s="26"/>
      <c r="I27" s="23">
        <f t="shared" si="0"/>
        <v>0</v>
      </c>
      <c r="J27" s="82">
        <f t="shared" si="1"/>
        <v>0</v>
      </c>
      <c r="K27">
        <v>4.58</v>
      </c>
      <c r="L27">
        <f t="shared" si="2"/>
        <v>1374</v>
      </c>
      <c r="M27">
        <f t="shared" si="3"/>
        <v>1449.57</v>
      </c>
    </row>
    <row r="28" spans="1:13" ht="24.95" customHeight="1" thickBot="1" x14ac:dyDescent="0.3">
      <c r="A28" s="14" t="s">
        <v>80</v>
      </c>
      <c r="B28" s="27"/>
      <c r="C28" s="16" t="s">
        <v>57</v>
      </c>
      <c r="D28" s="76"/>
      <c r="E28" s="77">
        <v>100</v>
      </c>
      <c r="F28" s="20">
        <v>300</v>
      </c>
      <c r="G28" s="28"/>
      <c r="H28" s="30"/>
      <c r="I28" s="22">
        <f>E28*H28</f>
        <v>0</v>
      </c>
      <c r="J28" s="78">
        <f t="shared" si="1"/>
        <v>0</v>
      </c>
      <c r="K28">
        <v>4.6399999999999997</v>
      </c>
      <c r="L28">
        <f t="shared" si="2"/>
        <v>463.99999999999994</v>
      </c>
      <c r="M28">
        <f t="shared" si="3"/>
        <v>489.51999999999992</v>
      </c>
    </row>
    <row r="29" spans="1:13" ht="24.95" customHeight="1" thickBot="1" x14ac:dyDescent="0.3">
      <c r="A29" s="14" t="s">
        <v>81</v>
      </c>
      <c r="B29" s="27"/>
      <c r="C29" s="16" t="s">
        <v>57</v>
      </c>
      <c r="D29" s="83"/>
      <c r="E29" s="77">
        <v>500</v>
      </c>
      <c r="F29" s="20">
        <v>1500</v>
      </c>
      <c r="G29" s="28"/>
      <c r="H29" s="30"/>
      <c r="I29" s="22">
        <f>E29*H29</f>
        <v>0</v>
      </c>
      <c r="J29" s="78">
        <f t="shared" si="1"/>
        <v>0</v>
      </c>
      <c r="K29">
        <v>2.4</v>
      </c>
      <c r="L29">
        <f t="shared" si="2"/>
        <v>1200</v>
      </c>
      <c r="M29">
        <f t="shared" si="3"/>
        <v>1266</v>
      </c>
    </row>
    <row r="30" spans="1:13" ht="24.95" customHeight="1" x14ac:dyDescent="0.25">
      <c r="H30" s="6" t="s">
        <v>82</v>
      </c>
      <c r="I30" s="78">
        <f>SUM(I7:I29)</f>
        <v>0</v>
      </c>
      <c r="J30" s="84">
        <f>ROUND(I30*1.055,2)</f>
        <v>0</v>
      </c>
      <c r="L30" s="7">
        <f>SUM(L7:L29)</f>
        <v>13859.6</v>
      </c>
      <c r="M30" s="7">
        <f t="shared" si="3"/>
        <v>14621.877999999999</v>
      </c>
    </row>
    <row r="31" spans="1:13" x14ac:dyDescent="0.25">
      <c r="A31" s="9" t="s">
        <v>83</v>
      </c>
      <c r="B31" s="9"/>
      <c r="C31" s="4"/>
      <c r="D31" s="4"/>
      <c r="E31" s="4"/>
      <c r="F31" s="4"/>
      <c r="G31" s="4"/>
      <c r="H31" s="4"/>
    </row>
    <row r="32" spans="1:13" x14ac:dyDescent="0.25">
      <c r="A32" s="3"/>
      <c r="B32" s="3"/>
      <c r="E32" s="8" t="s">
        <v>84</v>
      </c>
      <c r="F32" t="e">
        <v>#NAME?</v>
      </c>
    </row>
    <row r="33" spans="1:7" x14ac:dyDescent="0.25">
      <c r="A33" s="3"/>
      <c r="B33" s="3"/>
    </row>
    <row r="34" spans="1:7" x14ac:dyDescent="0.25">
      <c r="A34" t="s">
        <v>85</v>
      </c>
      <c r="G34" t="s">
        <v>86</v>
      </c>
    </row>
    <row r="35" spans="1:7" x14ac:dyDescent="0.25">
      <c r="A35" t="s">
        <v>87</v>
      </c>
      <c r="G35" t="s">
        <v>88</v>
      </c>
    </row>
    <row r="36" spans="1:7" x14ac:dyDescent="0.25">
      <c r="G36" t="s">
        <v>89</v>
      </c>
    </row>
  </sheetData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landscape" horizontalDpi="300" verticalDpi="300" r:id="rId1"/>
  <headerFooter>
    <oddHeader>&amp;A</oddHeader>
    <oddFooter>Page 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842C5BB4D76234FB4BF560CCE886A82" ma:contentTypeVersion="18" ma:contentTypeDescription="Crée un document." ma:contentTypeScope="" ma:versionID="707c0b4de234daff6ca437bb731166d6">
  <xsd:schema xmlns:xsd="http://www.w3.org/2001/XMLSchema" xmlns:xs="http://www.w3.org/2001/XMLSchema" xmlns:p="http://schemas.microsoft.com/office/2006/metadata/properties" xmlns:ns2="75551a96-55b9-464c-ba23-d4d2fd4a3dcb" xmlns:ns3="df6a25bc-8390-4b67-8e72-9708ea95c2ba" targetNamespace="http://schemas.microsoft.com/office/2006/metadata/properties" ma:root="true" ma:fieldsID="5d89b4ab8206a5c4ed4e089ad0518b30" ns2:_="" ns3:_="">
    <xsd:import namespace="75551a96-55b9-464c-ba23-d4d2fd4a3dcb"/>
    <xsd:import namespace="df6a25bc-8390-4b67-8e72-9708ea95c2b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551a96-55b9-464c-ba23-d4d2fd4a3dc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Balises d’images" ma:readOnly="false" ma:fieldId="{5cf76f15-5ced-4ddc-b409-7134ff3c332f}" ma:taxonomyMulti="true" ma:sspId="f1ae2589-d977-4cb5-b459-c2ab56a1239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6a25bc-8390-4b67-8e72-9708ea95c2ba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54317588-90ad-4dcf-a0ce-766e2eb6dd4c}" ma:internalName="TaxCatchAll" ma:showField="CatchAllData" ma:web="df6a25bc-8390-4b67-8e72-9708ea95c2b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172F9C3-056F-4399-9C6F-2D1D1F67E3B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5551a96-55b9-464c-ba23-d4d2fd4a3dcb"/>
    <ds:schemaRef ds:uri="df6a25bc-8390-4b67-8e72-9708ea95c2b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01E4E24-F82B-432D-82B4-67981E17B92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BPU LOT 7</vt:lpstr>
      <vt:lpstr>DQE LOT 7</vt:lpstr>
      <vt:lpstr>lot 3 Produits élaborés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Util</dc:creator>
  <cp:keywords/>
  <dc:description/>
  <cp:lastModifiedBy>Louka DOUTEAU</cp:lastModifiedBy>
  <cp:revision/>
  <dcterms:created xsi:type="dcterms:W3CDTF">2010-06-10T07:04:52Z</dcterms:created>
  <dcterms:modified xsi:type="dcterms:W3CDTF">2024-10-03T09:49:14Z</dcterms:modified>
  <cp:category/>
  <cp:contentStatus/>
</cp:coreProperties>
</file>